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25" windowHeight="128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<sst xmlns="http://schemas.openxmlformats.org/spreadsheetml/2006/main" count="94" uniqueCount="92">
  <si>
    <t>Tilastokeskus/Taloudelliset olot</t>
  </si>
  <si>
    <t>SUOMEN VEROT, MILJ. EUROA</t>
  </si>
  <si>
    <t>Valtion verot ja maksut</t>
  </si>
  <si>
    <t xml:space="preserve">Tulon - ja varallisuuden perusteella kannettavat verot  </t>
  </si>
  <si>
    <t>(ml. veronpalautuskorjaus) 1)</t>
  </si>
  <si>
    <t xml:space="preserve"> - Tulo- ja varallisuusvero</t>
  </si>
  <si>
    <t xml:space="preserve"> - Perintö- ja lahjavero</t>
  </si>
  <si>
    <t xml:space="preserve"> - Arpajaisvero  2)</t>
  </si>
  <si>
    <t xml:space="preserve"> - Korkotulojen lähdevero</t>
  </si>
  <si>
    <t xml:space="preserve"> - Yhteisöjen kirkollisvero</t>
  </si>
  <si>
    <t>Liikevaihdon perusteella kannettavat verot ja maksut</t>
  </si>
  <si>
    <t xml:space="preserve"> - Liikevaihtovero/arvonlisävero 3)</t>
  </si>
  <si>
    <t xml:space="preserve"> - Eräistä vakuutusmaksuista suoritettava vero</t>
  </si>
  <si>
    <t xml:space="preserve"> - Apteekkimaksut</t>
  </si>
  <si>
    <t xml:space="preserve"> - Televero</t>
  </si>
  <si>
    <t>Tuonnin perusteella kannettavat verot  ja maksut</t>
  </si>
  <si>
    <t xml:space="preserve"> - Tuontitulli</t>
  </si>
  <si>
    <t xml:space="preserve"> - Tuontimaksut</t>
  </si>
  <si>
    <t xml:space="preserve"> - Tasausvero</t>
  </si>
  <si>
    <t>Valmisteverot</t>
  </si>
  <si>
    <t xml:space="preserve"> - Tupakkavero</t>
  </si>
  <si>
    <t xml:space="preserve"> - Makeisvero</t>
  </si>
  <si>
    <t xml:space="preserve"> - Olutvero 4)</t>
  </si>
  <si>
    <t xml:space="preserve"> - Alkoholijuomavero</t>
  </si>
  <si>
    <t xml:space="preserve"> - Virvoitusjuomavero</t>
  </si>
  <si>
    <t xml:space="preserve"> - Elintarviketuotteiden valmistevero</t>
  </si>
  <si>
    <t xml:space="preserve"> - Polttoainevero</t>
  </si>
  <si>
    <t xml:space="preserve"> - Ravintorasvavero</t>
  </si>
  <si>
    <t xml:space="preserve"> - Sokerivero</t>
  </si>
  <si>
    <t xml:space="preserve"> - Lannoitevero</t>
  </si>
  <si>
    <t xml:space="preserve"> - Valkuaisvero</t>
  </si>
  <si>
    <t xml:space="preserve"> - Sähkövero</t>
  </si>
  <si>
    <t>Muut verot</t>
  </si>
  <si>
    <t xml:space="preserve"> - Leimavero</t>
  </si>
  <si>
    <t xml:space="preserve"> - Varainsiirtovero</t>
  </si>
  <si>
    <t xml:space="preserve"> - Luottovero</t>
  </si>
  <si>
    <t xml:space="preserve"> - Auto- ja moottoripyörävero</t>
  </si>
  <si>
    <t xml:space="preserve"> - Matkustajavero</t>
  </si>
  <si>
    <t xml:space="preserve"> - Arpajaisvero  </t>
  </si>
  <si>
    <t xml:space="preserve"> - Jätevero</t>
  </si>
  <si>
    <t xml:space="preserve"> - Ratavero</t>
  </si>
  <si>
    <t>Muut veroluonteiset tulot</t>
  </si>
  <si>
    <t xml:space="preserve"> - Oy Alko Ab:n ylijäämä  4)</t>
  </si>
  <si>
    <t xml:space="preserve"> - Lästimaksut</t>
  </si>
  <si>
    <t xml:space="preserve"> - Eräiden maataloustuotteiden  markkinoimismaksut</t>
  </si>
  <si>
    <t xml:space="preserve"> - Eräistä maataloustuotteista  kannettavat tasausmaksut</t>
  </si>
  <si>
    <t xml:space="preserve"> - Valtion osuus veikkauksen ja raha-arpajaisten voittovaroista</t>
  </si>
  <si>
    <t xml:space="preserve"> - Raha-automaattiyhdistyksen tuotto</t>
  </si>
  <si>
    <t xml:space="preserve"> - Riistanhoito, kalastus- ja metsästysmaksut</t>
  </si>
  <si>
    <t xml:space="preserve"> - Viivästyskorot, jäämämaksut  ja veronlisäykset sekä muut veroluonteiset tulot</t>
  </si>
  <si>
    <t xml:space="preserve"> - Öljyjätemaksut</t>
  </si>
  <si>
    <t>Tulo- ja menoarvion ulkopuoliset verotulot</t>
  </si>
  <si>
    <t xml:space="preserve"> - Öljysuojamaksut</t>
  </si>
  <si>
    <t xml:space="preserve"> - Palosuojelumaksut</t>
  </si>
  <si>
    <t xml:space="preserve"> - Varmuusvarastointimaksut</t>
  </si>
  <si>
    <t>Kuntien verot</t>
  </si>
  <si>
    <t xml:space="preserve"> - Kunnallisvero</t>
  </si>
  <si>
    <t xml:space="preserve"> - Koiravero</t>
  </si>
  <si>
    <t xml:space="preserve"> - Katumaksu/Kiinteistövero</t>
  </si>
  <si>
    <t xml:space="preserve"> - Muut verot</t>
  </si>
  <si>
    <t xml:space="preserve">Kansaneläkelaitoksen saamat sosiaaliturvamaksut </t>
  </si>
  <si>
    <t xml:space="preserve"> - Työnantajan kansaneläkemaksut</t>
  </si>
  <si>
    <t xml:space="preserve"> - Työnantajan sairausvakuutusmaksut </t>
  </si>
  <si>
    <t xml:space="preserve"> - Vakuutettujen kansaneläkemaksut</t>
  </si>
  <si>
    <t xml:space="preserve"> - Vakuutettujen sairausvakuutusmaksut</t>
  </si>
  <si>
    <t>Työeläkevakuutusmaksut</t>
  </si>
  <si>
    <t xml:space="preserve"> - Työnantaja</t>
  </si>
  <si>
    <t xml:space="preserve"> - Vakuutettu</t>
  </si>
  <si>
    <t>Työttömyysvakuutusmaksut ja muut veroihin luettavat</t>
  </si>
  <si>
    <t>sosiaaliturvamaksut</t>
  </si>
  <si>
    <t>VEROT YHTEENSÄ</t>
  </si>
  <si>
    <t xml:space="preserve">1) Tulon ja varallisuuden perusteella kannettavien verojen kokonaissummaan </t>
  </si>
  <si>
    <t xml:space="preserve">    lisätty v. 1992 ja vähennetty v. 1993 veronpalautusten viivästymisen vaikutus</t>
  </si>
  <si>
    <t>2) Veroperuste muuttui v. 1993. Siirretty ryhmään Muut verot</t>
  </si>
  <si>
    <t>3) Sis. liikevaihtoveron/arvonlisäveron tuloutuksen Kelalle</t>
  </si>
  <si>
    <t>4) Sis. kohtaan valmisteverot/alkoholijuomavero v:sta 1995 lähtien</t>
  </si>
  <si>
    <t xml:space="preserve">    Näiden verojen saajasektori on siis = ulkomaat (EU) </t>
  </si>
  <si>
    <t xml:space="preserve">Suomen liityttyä  EU:iin eräistä elintarvikkeista, sokerista sekä rehujen rasvasta ja valkuaisesta </t>
  </si>
  <si>
    <t>kannettavasta valmisteverosta on luovuttu v:sta 1995 lähtien (kohta Valmisteverot)</t>
  </si>
  <si>
    <t xml:space="preserve"> - Fosforilannoitevero</t>
  </si>
  <si>
    <t xml:space="preserve"> - Maidon kiintiömaksu</t>
  </si>
  <si>
    <t xml:space="preserve"> - Valtion osuus  hevoskilp. vedonlyöntituloista</t>
  </si>
  <si>
    <t xml:space="preserve"> - Moottoriajoneuvovero 5)</t>
  </si>
  <si>
    <t xml:space="preserve"> - Ajoneuvovero 5)</t>
  </si>
  <si>
    <r>
      <t>EU:lle tuloutettavat verot ja maksut</t>
    </r>
    <r>
      <rPr>
        <sz val="10"/>
        <color indexed="8"/>
        <rFont val="Helvetica"/>
        <family val="0"/>
      </rPr>
      <t xml:space="preserve">  6)</t>
    </r>
  </si>
  <si>
    <t>6) Sis. tuontitullit, maatalousmaksut ja sokerimaksun sekä Euroopan hiili- ja teräsyhtiömaksun</t>
  </si>
  <si>
    <t>5) Moottoriajoneuvovero yhdistettiin ajoneuvoveroon v. 2004</t>
  </si>
  <si>
    <t xml:space="preserve"> - Ydinenergiatutkimusmaksu</t>
  </si>
  <si>
    <t xml:space="preserve"> - Juomapakkausten ympäristöohjaukseen liittyvä vero</t>
  </si>
  <si>
    <t>2005*</t>
  </si>
  <si>
    <t>2006*</t>
  </si>
  <si>
    <t>* Ennakkotieto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</si>
</sst>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2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workbookViewId="0" topLeftCell="A1">
      <selection activeCell="A114" sqref="A114"/>
    </sheetView>
  </sheetViews>
  <sheetFormatPr defaultColWidth="9.140625" defaultRowHeight="12.75"/>
  <cols>
    <col min="1" max="1" width="33.421875" style="2" customWidth="1"/>
    <col min="2" max="2" width="9.00390625" style="2" customWidth="1"/>
    <col min="3" max="3" width="8.7109375" style="2" customWidth="1"/>
    <col min="4" max="4" width="8.57421875" style="2" customWidth="1"/>
    <col min="5" max="5" width="8.421875" style="2" customWidth="1"/>
    <col min="6" max="8" width="9.00390625" style="2" customWidth="1"/>
    <col min="9" max="16384" width="10.28125" style="2" customWidth="1"/>
  </cols>
  <sheetData>
    <row r="1" ht="12.75">
      <c r="A1" s="1" t="s">
        <v>0</v>
      </c>
    </row>
    <row r="2" ht="12.75">
      <c r="A2" s="3">
        <v>39275</v>
      </c>
    </row>
    <row r="4" spans="1:18" ht="12.75">
      <c r="A4" s="4" t="s">
        <v>1</v>
      </c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5">
        <v>2003</v>
      </c>
      <c r="P4" s="5">
        <v>2004</v>
      </c>
      <c r="Q4" s="6" t="s">
        <v>89</v>
      </c>
      <c r="R4" s="6" t="s">
        <v>90</v>
      </c>
    </row>
    <row r="5" ht="12.75">
      <c r="B5" s="6"/>
    </row>
    <row r="6" ht="12.75">
      <c r="B6" s="7"/>
    </row>
    <row r="7" spans="1:18" ht="12.75">
      <c r="A7" s="4" t="s">
        <v>2</v>
      </c>
      <c r="B7" s="8">
        <f aca="true" t="shared" si="0" ref="B7:P7">SUM(B9,B17,B23,B28,B44,B56,B69)</f>
        <v>20656.757033725302</v>
      </c>
      <c r="C7" s="8">
        <f t="shared" si="0"/>
        <v>19847.019457254537</v>
      </c>
      <c r="D7" s="8">
        <f t="shared" si="0"/>
        <v>18246.64069873603</v>
      </c>
      <c r="E7" s="8">
        <f t="shared" si="0"/>
        <v>17533.85992916967</v>
      </c>
      <c r="F7" s="8">
        <f t="shared" si="0"/>
        <v>19178.3430881143</v>
      </c>
      <c r="G7" s="8">
        <f t="shared" si="0"/>
        <v>20401.66399604</v>
      </c>
      <c r="H7" s="8">
        <f t="shared" si="0"/>
        <v>22367.115933651698</v>
      </c>
      <c r="I7" s="8">
        <f t="shared" si="0"/>
        <v>25048.90369634635</v>
      </c>
      <c r="J7" s="8">
        <f t="shared" si="0"/>
        <v>27344.551097603195</v>
      </c>
      <c r="K7" s="8">
        <f t="shared" si="0"/>
        <v>28397.7769134685</v>
      </c>
      <c r="L7" s="8">
        <f t="shared" si="0"/>
        <v>33057.799557262595</v>
      </c>
      <c r="M7" s="8">
        <f t="shared" si="0"/>
        <v>31638.626463607903</v>
      </c>
      <c r="N7" s="8">
        <f t="shared" si="0"/>
        <v>33285.2</v>
      </c>
      <c r="O7" s="8">
        <f t="shared" si="0"/>
        <v>33412</v>
      </c>
      <c r="P7" s="8">
        <f t="shared" si="0"/>
        <v>34539</v>
      </c>
      <c r="Q7" s="8">
        <f>SUM(Q9,Q17,Q23,Q28,Q44,Q56,Q69)</f>
        <v>35771</v>
      </c>
      <c r="R7" s="8">
        <f>SUM(R9,R17,R23,R28,R44,R56,R69)</f>
        <v>36940</v>
      </c>
    </row>
    <row r="9" spans="1:18" ht="12.75">
      <c r="A9" s="2" t="s">
        <v>3</v>
      </c>
      <c r="B9" s="9">
        <f>SUM(B11:B15)</f>
        <v>7194.032187440001</v>
      </c>
      <c r="C9" s="9">
        <f aca="true" t="shared" si="1" ref="C9:P9">SUM(C11:C15)</f>
        <v>6910.016600032</v>
      </c>
      <c r="D9" s="9">
        <f t="shared" si="1"/>
        <v>5828.874839479</v>
      </c>
      <c r="E9" s="9">
        <f t="shared" si="1"/>
        <v>5267.143647767</v>
      </c>
      <c r="F9" s="9">
        <f t="shared" si="1"/>
        <v>6091.849108839</v>
      </c>
      <c r="G9" s="9">
        <f t="shared" si="1"/>
        <v>6740.2657029599995</v>
      </c>
      <c r="H9" s="9">
        <f t="shared" si="1"/>
        <v>8124.988714167999</v>
      </c>
      <c r="I9" s="9">
        <f t="shared" si="1"/>
        <v>9004.42838784</v>
      </c>
      <c r="J9" s="9">
        <f t="shared" si="1"/>
        <v>10308.641664322298</v>
      </c>
      <c r="K9" s="9">
        <f t="shared" si="1"/>
        <v>10567.667891575</v>
      </c>
      <c r="L9" s="9">
        <f t="shared" si="1"/>
        <v>14568.118628977</v>
      </c>
      <c r="M9" s="9">
        <f t="shared" si="1"/>
        <v>12796.94839359</v>
      </c>
      <c r="N9" s="9">
        <f t="shared" si="1"/>
        <v>13497.7</v>
      </c>
      <c r="O9" s="9">
        <f t="shared" si="1"/>
        <v>12519</v>
      </c>
      <c r="P9" s="9">
        <f t="shared" si="1"/>
        <v>13058</v>
      </c>
      <c r="Q9" s="9">
        <f>SUM(Q11:Q15)</f>
        <v>13500</v>
      </c>
      <c r="R9" s="9">
        <f>SUM(R11:R15)</f>
        <v>13676</v>
      </c>
    </row>
    <row r="10" ht="12.75">
      <c r="A10" s="2" t="s">
        <v>4</v>
      </c>
    </row>
    <row r="11" spans="1:18" ht="12.75">
      <c r="A11" s="2" t="s">
        <v>5</v>
      </c>
      <c r="B11" s="10">
        <v>6945.480874190001</v>
      </c>
      <c r="C11" s="10">
        <v>6604.39306852</v>
      </c>
      <c r="D11" s="10">
        <v>5404.8602945600005</v>
      </c>
      <c r="E11" s="10">
        <v>4824.493544250001</v>
      </c>
      <c r="F11" s="10">
        <v>5673.29142125</v>
      </c>
      <c r="G11" s="10">
        <v>6292.347617259999</v>
      </c>
      <c r="H11" s="10">
        <v>7597.46728285</v>
      </c>
      <c r="I11" s="10">
        <v>8465.75609698</v>
      </c>
      <c r="J11" s="10">
        <v>9752.511466689999</v>
      </c>
      <c r="K11" s="10">
        <v>10036.446325859999</v>
      </c>
      <c r="L11" s="10">
        <v>13973.3556646</v>
      </c>
      <c r="M11" s="10">
        <v>12097.9930088</v>
      </c>
      <c r="N11" s="10">
        <v>12675.7</v>
      </c>
      <c r="O11" s="2">
        <v>11806</v>
      </c>
      <c r="P11" s="2">
        <v>12319</v>
      </c>
      <c r="Q11" s="2">
        <v>12749</v>
      </c>
      <c r="R11" s="2">
        <v>12888</v>
      </c>
    </row>
    <row r="12" spans="1:18" ht="12.75">
      <c r="A12" s="2" t="s">
        <v>6</v>
      </c>
      <c r="B12" s="10">
        <v>146.4916839</v>
      </c>
      <c r="C12" s="10">
        <v>166.5060472</v>
      </c>
      <c r="D12" s="10">
        <v>171.3834971</v>
      </c>
      <c r="E12" s="10">
        <v>155.2374561</v>
      </c>
      <c r="F12" s="10">
        <v>170.2061816</v>
      </c>
      <c r="G12" s="10">
        <v>166.842423</v>
      </c>
      <c r="H12" s="10">
        <v>218.8124923</v>
      </c>
      <c r="I12" s="10">
        <v>245.3861847</v>
      </c>
      <c r="J12" s="10">
        <v>284.0694078</v>
      </c>
      <c r="K12" s="10">
        <v>321.2389395</v>
      </c>
      <c r="L12" s="10">
        <v>368.331559</v>
      </c>
      <c r="M12" s="10">
        <v>384.8139757</v>
      </c>
      <c r="N12" s="10">
        <v>452</v>
      </c>
      <c r="O12" s="2">
        <v>411</v>
      </c>
      <c r="P12" s="2">
        <v>472</v>
      </c>
      <c r="Q12" s="2">
        <v>486</v>
      </c>
      <c r="R12" s="2">
        <v>505</v>
      </c>
    </row>
    <row r="13" spans="1:14" ht="12.75">
      <c r="A13" s="1" t="s">
        <v>7</v>
      </c>
      <c r="B13" s="10">
        <v>41.51197582</v>
      </c>
      <c r="C13" s="10">
        <v>41.877784562</v>
      </c>
      <c r="D13" s="10">
        <v>36.864270659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8" ht="12.75">
      <c r="A14" s="2" t="s">
        <v>8</v>
      </c>
      <c r="B14" s="10"/>
      <c r="C14" s="10">
        <v>46.44694596</v>
      </c>
      <c r="D14" s="10">
        <v>179.7745609</v>
      </c>
      <c r="E14" s="10">
        <v>279.6760028</v>
      </c>
      <c r="F14" s="10">
        <v>231.8690892</v>
      </c>
      <c r="G14" s="10">
        <v>206.7365992</v>
      </c>
      <c r="H14" s="10">
        <v>215.1964519</v>
      </c>
      <c r="I14" s="10">
        <v>168.3224768</v>
      </c>
      <c r="J14" s="10">
        <v>115.4778303</v>
      </c>
      <c r="K14" s="10">
        <v>93.59658108</v>
      </c>
      <c r="L14" s="10">
        <v>92.21744008</v>
      </c>
      <c r="M14" s="10">
        <v>217.7697272</v>
      </c>
      <c r="N14" s="10">
        <v>268</v>
      </c>
      <c r="O14" s="2">
        <v>216</v>
      </c>
      <c r="P14" s="2">
        <v>170</v>
      </c>
      <c r="Q14" s="2">
        <v>164</v>
      </c>
      <c r="R14" s="2">
        <v>175</v>
      </c>
    </row>
    <row r="15" spans="1:18" ht="12.75">
      <c r="A15" s="2" t="s">
        <v>9</v>
      </c>
      <c r="B15" s="10">
        <v>60.54765353</v>
      </c>
      <c r="C15" s="10">
        <v>50.79275379</v>
      </c>
      <c r="D15" s="10">
        <v>35.99221626</v>
      </c>
      <c r="E15" s="10">
        <v>7.736644617</v>
      </c>
      <c r="F15" s="10">
        <v>16.482416789</v>
      </c>
      <c r="G15" s="10">
        <v>74.3390635</v>
      </c>
      <c r="H15" s="10">
        <v>93.512487118</v>
      </c>
      <c r="I15" s="10">
        <v>124.96362936</v>
      </c>
      <c r="J15" s="10">
        <v>156.5829595323</v>
      </c>
      <c r="K15" s="10">
        <v>116.38604513499999</v>
      </c>
      <c r="L15" s="10">
        <v>134.213965297</v>
      </c>
      <c r="M15" s="10">
        <v>96.37168189</v>
      </c>
      <c r="N15" s="10">
        <v>102</v>
      </c>
      <c r="O15" s="10">
        <v>86</v>
      </c>
      <c r="P15" s="10">
        <v>97</v>
      </c>
      <c r="Q15" s="10">
        <v>101</v>
      </c>
      <c r="R15" s="10">
        <v>108</v>
      </c>
    </row>
    <row r="16" spans="2:18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.75">
      <c r="A17" s="2" t="s">
        <v>10</v>
      </c>
      <c r="B17" s="9">
        <f>SUM(B18:B20)</f>
        <v>7827.45230604</v>
      </c>
      <c r="C17" s="9">
        <f aca="true" t="shared" si="2" ref="C17:N17">SUM(C18:C21)</f>
        <v>7509.9330108858</v>
      </c>
      <c r="D17" s="9">
        <f t="shared" si="2"/>
        <v>6918.75295375</v>
      </c>
      <c r="E17" s="9">
        <f t="shared" si="2"/>
        <v>6836.47474696</v>
      </c>
      <c r="F17" s="9">
        <f t="shared" si="2"/>
        <v>7394.9570280200005</v>
      </c>
      <c r="G17" s="9">
        <f t="shared" si="2"/>
        <v>8038.287253699999</v>
      </c>
      <c r="H17" s="9">
        <f t="shared" si="2"/>
        <v>8327.37009766</v>
      </c>
      <c r="I17" s="9">
        <f t="shared" si="2"/>
        <v>9490.32636519</v>
      </c>
      <c r="J17" s="9">
        <f t="shared" si="2"/>
        <v>10068.675949352999</v>
      </c>
      <c r="K17" s="9">
        <f t="shared" si="2"/>
        <v>10527.588799085901</v>
      </c>
      <c r="L17" s="9">
        <f t="shared" si="2"/>
        <v>11291.252669339101</v>
      </c>
      <c r="M17" s="9">
        <f t="shared" si="2"/>
        <v>11566.325216259502</v>
      </c>
      <c r="N17" s="9">
        <f t="shared" si="2"/>
        <v>12156.800000000001</v>
      </c>
      <c r="O17" s="9">
        <f>SUM(O18:O21)</f>
        <v>12959</v>
      </c>
      <c r="P17" s="9">
        <f>SUM(P18:P21)</f>
        <v>13487</v>
      </c>
      <c r="Q17" s="9">
        <f>SUM(Q18:Q21)</f>
        <v>14238</v>
      </c>
      <c r="R17" s="9">
        <f>SUM(R18:R21)</f>
        <v>15083</v>
      </c>
    </row>
    <row r="18" spans="1:18" ht="12.75">
      <c r="A18" s="1" t="s">
        <v>11</v>
      </c>
      <c r="B18" s="10">
        <v>7518.752281</v>
      </c>
      <c r="C18" s="10">
        <v>7170.8353727058</v>
      </c>
      <c r="D18" s="10">
        <v>6579.057575700001</v>
      </c>
      <c r="E18" s="10">
        <v>6503.41959648</v>
      </c>
      <c r="F18" s="10">
        <v>7008.05129905</v>
      </c>
      <c r="G18" s="10">
        <v>7621.3830216</v>
      </c>
      <c r="H18" s="10">
        <v>7995.7035067</v>
      </c>
      <c r="I18" s="10">
        <v>9143.4555857</v>
      </c>
      <c r="J18" s="10">
        <v>9700.024833313</v>
      </c>
      <c r="K18" s="10">
        <v>10136.5855076559</v>
      </c>
      <c r="L18" s="10">
        <v>10868.9664235691</v>
      </c>
      <c r="M18" s="10">
        <v>11117.7511976295</v>
      </c>
      <c r="N18" s="10">
        <v>11680</v>
      </c>
      <c r="O18" s="10">
        <v>12455</v>
      </c>
      <c r="P18" s="10">
        <v>12949</v>
      </c>
      <c r="Q18" s="10">
        <v>13658</v>
      </c>
      <c r="R18" s="10">
        <v>14476</v>
      </c>
    </row>
    <row r="19" spans="1:18" ht="12.75">
      <c r="A19" s="1" t="s">
        <v>12</v>
      </c>
      <c r="B19" s="10">
        <v>262.8378685</v>
      </c>
      <c r="C19" s="10">
        <v>289.8982968</v>
      </c>
      <c r="D19" s="10">
        <v>281.5134559</v>
      </c>
      <c r="E19" s="10">
        <v>275.2511466</v>
      </c>
      <c r="F19" s="10">
        <v>260.5464762</v>
      </c>
      <c r="G19" s="10">
        <v>260.9267491</v>
      </c>
      <c r="H19" s="10">
        <v>265.9387493</v>
      </c>
      <c r="I19" s="10">
        <v>275.2563604</v>
      </c>
      <c r="J19" s="10">
        <v>293.0506431</v>
      </c>
      <c r="K19" s="10">
        <v>311.9381472</v>
      </c>
      <c r="L19" s="10">
        <v>337.1326986</v>
      </c>
      <c r="M19" s="10">
        <v>355.3306322</v>
      </c>
      <c r="N19" s="10">
        <v>373.7</v>
      </c>
      <c r="O19" s="10">
        <v>396</v>
      </c>
      <c r="P19" s="10">
        <v>428</v>
      </c>
      <c r="Q19" s="10">
        <v>464</v>
      </c>
      <c r="R19" s="10">
        <v>487</v>
      </c>
    </row>
    <row r="20" spans="1:18" ht="12.75">
      <c r="A20" s="2" t="s">
        <v>13</v>
      </c>
      <c r="B20" s="10">
        <v>45.86215654</v>
      </c>
      <c r="C20" s="10">
        <v>49.19934138</v>
      </c>
      <c r="D20" s="10">
        <v>58.18192215</v>
      </c>
      <c r="E20" s="10">
        <v>57.80400388</v>
      </c>
      <c r="F20" s="10">
        <v>58.25727034</v>
      </c>
      <c r="G20" s="10">
        <v>59.99263337</v>
      </c>
      <c r="H20" s="10">
        <v>65.72784166</v>
      </c>
      <c r="I20" s="10">
        <v>71.61441909</v>
      </c>
      <c r="J20" s="10">
        <v>75.60047294</v>
      </c>
      <c r="K20" s="10">
        <v>79.06514423</v>
      </c>
      <c r="L20" s="10">
        <v>85.15354717</v>
      </c>
      <c r="M20" s="10">
        <v>93.24338643</v>
      </c>
      <c r="N20" s="10">
        <v>103.1</v>
      </c>
      <c r="O20" s="10">
        <v>108</v>
      </c>
      <c r="P20" s="10">
        <v>110</v>
      </c>
      <c r="Q20" s="10">
        <v>116</v>
      </c>
      <c r="R20" s="10">
        <v>120</v>
      </c>
    </row>
    <row r="21" spans="1:18" ht="12.75">
      <c r="A21" s="2" t="s">
        <v>14</v>
      </c>
      <c r="B21" s="10"/>
      <c r="C21" s="10"/>
      <c r="D21" s="10"/>
      <c r="E21" s="10"/>
      <c r="F21" s="10">
        <v>68.10198243</v>
      </c>
      <c r="G21" s="10">
        <v>95.98484963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3" spans="1:18" ht="12.75">
      <c r="A23" s="2" t="s">
        <v>15</v>
      </c>
      <c r="B23" s="9">
        <f>SUM(B24:B26)</f>
        <v>422.88970412000003</v>
      </c>
      <c r="C23" s="9">
        <f>SUM(C24:C26)</f>
        <v>343.579005459</v>
      </c>
      <c r="D23" s="9">
        <f>SUM(D24:D26)</f>
        <v>282.15559738999997</v>
      </c>
      <c r="E23" s="9">
        <f aca="true" t="shared" si="3" ref="E23:K23">SUM(E24:E26)</f>
        <v>250.26800745999998</v>
      </c>
      <c r="F23" s="9">
        <f t="shared" si="3"/>
        <v>250.584032545</v>
      </c>
      <c r="G23" s="9">
        <f t="shared" si="3"/>
        <v>44.55298172</v>
      </c>
      <c r="H23" s="9">
        <f t="shared" si="3"/>
        <v>11.33586624</v>
      </c>
      <c r="I23" s="9">
        <f t="shared" si="3"/>
        <v>0.6895704985</v>
      </c>
      <c r="J23" s="9">
        <f t="shared" si="3"/>
        <v>0</v>
      </c>
      <c r="K23" s="9">
        <f t="shared" si="3"/>
        <v>0</v>
      </c>
      <c r="L23" s="9">
        <f aca="true" t="shared" si="4" ref="L23:Q23">SUM(L24:L26)</f>
        <v>0</v>
      </c>
      <c r="M23" s="9">
        <f t="shared" si="4"/>
        <v>0</v>
      </c>
      <c r="N23" s="9">
        <f t="shared" si="4"/>
        <v>0</v>
      </c>
      <c r="O23" s="9">
        <f t="shared" si="4"/>
        <v>0</v>
      </c>
      <c r="P23" s="9">
        <f t="shared" si="4"/>
        <v>0</v>
      </c>
      <c r="Q23" s="9">
        <f t="shared" si="4"/>
        <v>0</v>
      </c>
      <c r="R23" s="9">
        <f>SUM(R24:R26)</f>
        <v>0</v>
      </c>
    </row>
    <row r="24" spans="1:18" ht="12.75">
      <c r="A24" s="2" t="s">
        <v>16</v>
      </c>
      <c r="B24" s="10">
        <v>231.878676</v>
      </c>
      <c r="C24" s="10">
        <v>207.2880874</v>
      </c>
      <c r="D24" s="10">
        <v>191.6210457</v>
      </c>
      <c r="E24" s="10">
        <v>194.455685</v>
      </c>
      <c r="F24" s="10">
        <v>202.8914868</v>
      </c>
      <c r="G24" s="10">
        <v>44.55298172</v>
      </c>
      <c r="H24" s="10">
        <v>11.33586624</v>
      </c>
      <c r="I24" s="10">
        <v>0.6895704985</v>
      </c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.75">
      <c r="A25" s="2" t="s">
        <v>17</v>
      </c>
      <c r="B25" s="10">
        <v>11.82377942</v>
      </c>
      <c r="C25" s="10">
        <v>9.808888059</v>
      </c>
      <c r="D25" s="10">
        <v>12.29504199</v>
      </c>
      <c r="E25" s="10">
        <v>10.49408567</v>
      </c>
      <c r="F25" s="10">
        <v>43.25372999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.75">
      <c r="A26" s="2" t="s">
        <v>18</v>
      </c>
      <c r="B26" s="10">
        <v>179.1872487</v>
      </c>
      <c r="C26" s="10">
        <v>126.48203</v>
      </c>
      <c r="D26" s="10">
        <v>78.2395097</v>
      </c>
      <c r="E26" s="10">
        <v>45.31823679</v>
      </c>
      <c r="F26" s="10">
        <v>4.438815755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8" spans="1:18" ht="12.75">
      <c r="A28" s="2" t="s">
        <v>19</v>
      </c>
      <c r="B28" s="9">
        <f>SUM(B29:B42)</f>
        <v>2919.758381291</v>
      </c>
      <c r="C28" s="9">
        <f aca="true" t="shared" si="5" ref="C28:Q28">SUM(C29:C42)</f>
        <v>3066.534302325</v>
      </c>
      <c r="D28" s="9">
        <f t="shared" si="5"/>
        <v>3216.0034180226003</v>
      </c>
      <c r="E28" s="9">
        <f t="shared" si="5"/>
        <v>3410.765372635</v>
      </c>
      <c r="F28" s="9">
        <f t="shared" si="5"/>
        <v>3628.9649878749005</v>
      </c>
      <c r="G28" s="9">
        <f t="shared" si="5"/>
        <v>3791.712708183</v>
      </c>
      <c r="H28" s="9">
        <f t="shared" si="5"/>
        <v>3813.5435003149996</v>
      </c>
      <c r="I28" s="9">
        <f t="shared" si="5"/>
        <v>4241.9686054369</v>
      </c>
      <c r="J28" s="9">
        <f t="shared" si="5"/>
        <v>4342.528166753</v>
      </c>
      <c r="K28" s="9">
        <f t="shared" si="5"/>
        <v>4561.6602165359</v>
      </c>
      <c r="L28" s="9">
        <f t="shared" si="5"/>
        <v>4414.041673437499</v>
      </c>
      <c r="M28" s="9">
        <f t="shared" si="5"/>
        <v>4598.4092792520005</v>
      </c>
      <c r="N28" s="9">
        <f t="shared" si="5"/>
        <v>4791.4</v>
      </c>
      <c r="O28" s="9">
        <f t="shared" si="5"/>
        <v>4825</v>
      </c>
      <c r="P28" s="9">
        <f t="shared" si="5"/>
        <v>4571</v>
      </c>
      <c r="Q28" s="9">
        <f t="shared" si="5"/>
        <v>4511</v>
      </c>
      <c r="R28" s="9">
        <f>SUM(R29:R42)</f>
        <v>4611</v>
      </c>
    </row>
    <row r="29" spans="1:18" ht="12.75">
      <c r="A29" s="2" t="s">
        <v>20</v>
      </c>
      <c r="B29" s="10">
        <v>473.182266935</v>
      </c>
      <c r="C29" s="10">
        <v>491.57513043</v>
      </c>
      <c r="D29" s="10">
        <v>549.66303551</v>
      </c>
      <c r="E29" s="10">
        <v>532.057964335</v>
      </c>
      <c r="F29" s="10">
        <v>513.66140067</v>
      </c>
      <c r="G29" s="10">
        <v>532.16341809</v>
      </c>
      <c r="H29" s="10">
        <v>505.90928282000004</v>
      </c>
      <c r="I29" s="10">
        <v>539.950519089</v>
      </c>
      <c r="J29" s="10">
        <v>564.018211391</v>
      </c>
      <c r="K29" s="10">
        <v>580.08015837</v>
      </c>
      <c r="L29" s="10">
        <v>561.1926542</v>
      </c>
      <c r="M29" s="10">
        <v>598.900387291</v>
      </c>
      <c r="N29" s="10">
        <v>604</v>
      </c>
      <c r="O29" s="10">
        <v>593</v>
      </c>
      <c r="P29" s="10">
        <v>598</v>
      </c>
      <c r="Q29" s="10">
        <v>613</v>
      </c>
      <c r="R29" s="10">
        <v>619</v>
      </c>
    </row>
    <row r="30" spans="1:18" ht="12.75">
      <c r="A30" s="2" t="s">
        <v>21</v>
      </c>
      <c r="B30" s="10">
        <v>25.6725414735</v>
      </c>
      <c r="C30" s="10">
        <v>25.9547608135</v>
      </c>
      <c r="D30" s="10">
        <v>23.206065527099998</v>
      </c>
      <c r="E30" s="10">
        <v>24.784341032900002</v>
      </c>
      <c r="F30" s="10">
        <v>25.1819372871</v>
      </c>
      <c r="G30" s="10">
        <v>25.5813836165</v>
      </c>
      <c r="H30" s="10">
        <v>26.03549102</v>
      </c>
      <c r="I30" s="10">
        <v>27.751007861999998</v>
      </c>
      <c r="J30" s="10">
        <v>30.206551591</v>
      </c>
      <c r="K30" s="10">
        <v>28.608766296</v>
      </c>
      <c r="L30" s="10"/>
      <c r="M30" s="10"/>
      <c r="N30" s="10"/>
      <c r="O30" s="10"/>
      <c r="P30" s="10"/>
      <c r="Q30" s="10"/>
      <c r="R30" s="10"/>
    </row>
    <row r="31" spans="1:18" ht="12.75">
      <c r="A31" s="1" t="s">
        <v>22</v>
      </c>
      <c r="B31" s="10">
        <v>419.012131376</v>
      </c>
      <c r="C31" s="10">
        <v>434.620475506</v>
      </c>
      <c r="D31" s="10">
        <v>429.148313182</v>
      </c>
      <c r="E31" s="10">
        <v>401.128541009</v>
      </c>
      <c r="F31" s="10">
        <v>205.93568828000002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2" t="s">
        <v>23</v>
      </c>
      <c r="B32" s="10">
        <v>812.68708809</v>
      </c>
      <c r="C32" s="10">
        <v>768.06565385</v>
      </c>
      <c r="D32" s="10">
        <v>704.395255097</v>
      </c>
      <c r="E32" s="10">
        <v>652.8591107</v>
      </c>
      <c r="F32" s="10">
        <v>929.81669194</v>
      </c>
      <c r="G32" s="10">
        <v>1196.3543585</v>
      </c>
      <c r="H32" s="10">
        <v>1182.6470422349998</v>
      </c>
      <c r="I32" s="10">
        <v>1210.280318353</v>
      </c>
      <c r="J32" s="10">
        <v>1210.5662381910001</v>
      </c>
      <c r="K32" s="10">
        <v>1258.482978867</v>
      </c>
      <c r="L32" s="10">
        <v>1239.074091794</v>
      </c>
      <c r="M32" s="10">
        <v>1294.643382941</v>
      </c>
      <c r="N32" s="10">
        <v>1348.2</v>
      </c>
      <c r="O32" s="10">
        <v>1363</v>
      </c>
      <c r="P32" s="10">
        <v>1030</v>
      </c>
      <c r="Q32" s="10">
        <v>967</v>
      </c>
      <c r="R32" s="10">
        <v>994</v>
      </c>
    </row>
    <row r="33" spans="1:18" ht="12.75">
      <c r="A33" s="2" t="s">
        <v>24</v>
      </c>
      <c r="B33" s="10">
        <v>22.1614503165</v>
      </c>
      <c r="C33" s="10">
        <v>21.4120049135</v>
      </c>
      <c r="D33" s="10">
        <v>21.2559265265</v>
      </c>
      <c r="E33" s="10">
        <v>19.0361822671</v>
      </c>
      <c r="F33" s="10">
        <v>22.9736298158</v>
      </c>
      <c r="G33" s="10">
        <v>27.7678266565</v>
      </c>
      <c r="H33" s="10">
        <v>28.17147768</v>
      </c>
      <c r="I33" s="10">
        <v>29.634712642900002</v>
      </c>
      <c r="J33" s="10">
        <v>30.05518246</v>
      </c>
      <c r="K33" s="10">
        <v>32.8975584129</v>
      </c>
      <c r="L33" s="10">
        <v>31.6866053435</v>
      </c>
      <c r="M33" s="10">
        <v>33.04892755</v>
      </c>
      <c r="N33" s="10">
        <v>34.8</v>
      </c>
      <c r="O33" s="10">
        <v>37</v>
      </c>
      <c r="P33" s="10">
        <v>39</v>
      </c>
      <c r="Q33" s="10">
        <v>35</v>
      </c>
      <c r="R33" s="10">
        <v>35</v>
      </c>
    </row>
    <row r="34" spans="1:18" ht="12.75">
      <c r="A34" s="2" t="s">
        <v>25</v>
      </c>
      <c r="B34" s="10">
        <v>36.08286956</v>
      </c>
      <c r="C34" s="10">
        <v>40.26637604</v>
      </c>
      <c r="D34" s="10">
        <v>37.68670962</v>
      </c>
      <c r="E34" s="10">
        <v>34.90303125</v>
      </c>
      <c r="F34" s="10">
        <v>24.03153187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>
      <c r="A35" s="2" t="s">
        <v>26</v>
      </c>
      <c r="B35" s="10">
        <v>983.41515679</v>
      </c>
      <c r="C35" s="10">
        <v>1095.414692088</v>
      </c>
      <c r="D35" s="10">
        <v>1223.97031185</v>
      </c>
      <c r="E35" s="10">
        <v>1404.3210839709998</v>
      </c>
      <c r="F35" s="10">
        <v>1729.86395244</v>
      </c>
      <c r="G35" s="10">
        <v>2009.84572132</v>
      </c>
      <c r="H35" s="10">
        <v>2070.78020656</v>
      </c>
      <c r="I35" s="10">
        <v>2434.35204749</v>
      </c>
      <c r="J35" s="10">
        <v>2507.6819831199996</v>
      </c>
      <c r="K35" s="10">
        <v>2661.59075459</v>
      </c>
      <c r="L35" s="10">
        <v>2582.0883221</v>
      </c>
      <c r="M35" s="10">
        <v>2671.81658147</v>
      </c>
      <c r="N35" s="10">
        <v>2804.4</v>
      </c>
      <c r="O35" s="10">
        <v>2832</v>
      </c>
      <c r="P35" s="10">
        <v>2904</v>
      </c>
      <c r="Q35" s="10">
        <v>2874</v>
      </c>
      <c r="R35" s="10">
        <v>2932</v>
      </c>
    </row>
    <row r="36" spans="1:18" ht="12.75">
      <c r="A36" s="2" t="s">
        <v>27</v>
      </c>
      <c r="B36" s="10">
        <v>55.03125773</v>
      </c>
      <c r="C36" s="10">
        <v>44.85807462</v>
      </c>
      <c r="D36" s="10">
        <v>53.64538921</v>
      </c>
      <c r="E36" s="10">
        <v>56.2881261</v>
      </c>
      <c r="F36" s="10">
        <v>44.28909486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2" t="s">
        <v>28</v>
      </c>
      <c r="B37" s="10">
        <v>34.17023646</v>
      </c>
      <c r="C37" s="10">
        <v>46.38858475</v>
      </c>
      <c r="D37" s="10">
        <v>45.40233075</v>
      </c>
      <c r="E37" s="10">
        <v>43.29594516</v>
      </c>
      <c r="F37" s="10">
        <v>38.66808617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2" t="s">
        <v>29</v>
      </c>
      <c r="B38" s="10">
        <v>20.90138637</v>
      </c>
      <c r="C38" s="10">
        <v>48.92805425</v>
      </c>
      <c r="D38" s="10">
        <v>81.74605978</v>
      </c>
      <c r="E38" s="10">
        <v>86.76815126</v>
      </c>
      <c r="F38" s="10">
        <v>44.93275006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2" t="s">
        <v>30</v>
      </c>
      <c r="B39" s="10">
        <v>30.33420623</v>
      </c>
      <c r="C39" s="10">
        <v>40.96401956</v>
      </c>
      <c r="D39" s="10">
        <v>45.88402097</v>
      </c>
      <c r="E39" s="10">
        <v>44.98572925</v>
      </c>
      <c r="F39" s="10">
        <v>40.24282973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2" t="s">
        <v>31</v>
      </c>
      <c r="B40" s="10"/>
      <c r="C40" s="10"/>
      <c r="D40" s="10"/>
      <c r="E40" s="10">
        <v>110.3371663</v>
      </c>
      <c r="F40" s="10">
        <v>9.367394752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2.75">
      <c r="A41" s="2" t="s">
        <v>79</v>
      </c>
      <c r="B41" s="10">
        <v>7.10778996</v>
      </c>
      <c r="C41" s="10">
        <v>8.086475504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2" t="s">
        <v>88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22</v>
      </c>
      <c r="R42" s="10">
        <v>31</v>
      </c>
    </row>
    <row r="44" spans="1:18" ht="12.75">
      <c r="A44" s="2" t="s">
        <v>32</v>
      </c>
      <c r="B44" s="9">
        <f>SUM(B45:B54)</f>
        <v>1543.941954973</v>
      </c>
      <c r="C44" s="9">
        <f aca="true" t="shared" si="6" ref="C44:P44">SUM(C45:C54)</f>
        <v>1146.727651613</v>
      </c>
      <c r="D44" s="9">
        <f t="shared" si="6"/>
        <v>1035.8339514259</v>
      </c>
      <c r="E44" s="9">
        <f t="shared" si="6"/>
        <v>917.4664843500001</v>
      </c>
      <c r="F44" s="9">
        <f t="shared" si="6"/>
        <v>1012.5303369497999</v>
      </c>
      <c r="G44" s="9">
        <f t="shared" si="6"/>
        <v>1127.245939517</v>
      </c>
      <c r="H44" s="9">
        <f t="shared" si="6"/>
        <v>1370.3869837384</v>
      </c>
      <c r="I44" s="9">
        <f t="shared" si="6"/>
        <v>1573.3475957095002</v>
      </c>
      <c r="J44" s="9">
        <f t="shared" si="6"/>
        <v>1853.0104796843</v>
      </c>
      <c r="K44" s="9">
        <f t="shared" si="6"/>
        <v>1940.2663755820997</v>
      </c>
      <c r="L44" s="9">
        <f t="shared" si="6"/>
        <v>1973.264847069</v>
      </c>
      <c r="M44" s="9">
        <f t="shared" si="6"/>
        <v>1812.9790150115</v>
      </c>
      <c r="N44" s="9">
        <f t="shared" si="6"/>
        <v>1955.5</v>
      </c>
      <c r="O44" s="9">
        <f t="shared" si="6"/>
        <v>2191</v>
      </c>
      <c r="P44" s="9">
        <f t="shared" si="6"/>
        <v>2492</v>
      </c>
      <c r="Q44" s="9">
        <f>SUM(Q45:Q54)</f>
        <v>2562</v>
      </c>
      <c r="R44" s="9">
        <f>SUM(R45:R54)</f>
        <v>2624</v>
      </c>
    </row>
    <row r="45" spans="1:18" ht="12.75">
      <c r="A45" s="2" t="s">
        <v>33</v>
      </c>
      <c r="B45" s="10">
        <v>688.1523379299999</v>
      </c>
      <c r="C45" s="10">
        <v>578.796884503</v>
      </c>
      <c r="D45" s="10">
        <v>508.3885410529</v>
      </c>
      <c r="E45" s="10">
        <v>397.95550754</v>
      </c>
      <c r="F45" s="10">
        <v>355.67659477349997</v>
      </c>
      <c r="G45" s="10">
        <v>331.414309139</v>
      </c>
      <c r="H45" s="10">
        <v>351.31094081099997</v>
      </c>
      <c r="I45" s="10">
        <v>126.34277040599999</v>
      </c>
      <c r="J45" s="10">
        <v>25.144095</v>
      </c>
      <c r="K45" s="10">
        <v>-3.3637585330000004</v>
      </c>
      <c r="L45" s="10">
        <v>-19.8966317</v>
      </c>
      <c r="M45" s="10">
        <v>2.2537182145</v>
      </c>
      <c r="N45" s="10">
        <v>1.5</v>
      </c>
      <c r="O45" s="10"/>
      <c r="P45" s="10"/>
      <c r="Q45" s="10"/>
      <c r="R45" s="10"/>
    </row>
    <row r="46" spans="1:18" ht="12.75">
      <c r="A46" s="1" t="s">
        <v>34</v>
      </c>
      <c r="B46" s="10"/>
      <c r="C46" s="10"/>
      <c r="D46" s="10"/>
      <c r="E46" s="10"/>
      <c r="F46" s="10"/>
      <c r="G46" s="10"/>
      <c r="H46" s="10"/>
      <c r="I46" s="10">
        <v>296.818052606</v>
      </c>
      <c r="J46" s="10">
        <v>462.86999244</v>
      </c>
      <c r="K46" s="10">
        <v>411.0344735</v>
      </c>
      <c r="L46" s="10">
        <v>421.378030953</v>
      </c>
      <c r="M46" s="10">
        <v>330.55655063899997</v>
      </c>
      <c r="N46" s="10">
        <v>339.5</v>
      </c>
      <c r="O46" s="10">
        <v>337</v>
      </c>
      <c r="P46" s="10">
        <v>429</v>
      </c>
      <c r="Q46" s="10">
        <v>554</v>
      </c>
      <c r="R46" s="10">
        <v>549</v>
      </c>
    </row>
    <row r="47" spans="1:18" ht="12.75">
      <c r="A47" s="2" t="s">
        <v>35</v>
      </c>
      <c r="B47" s="10">
        <v>18.83822508</v>
      </c>
      <c r="C47" s="10">
        <v>22.48285745</v>
      </c>
      <c r="D47" s="10">
        <v>20.66188677</v>
      </c>
      <c r="E47" s="10">
        <v>33.28977266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2.75">
      <c r="A48" s="2" t="s">
        <v>36</v>
      </c>
      <c r="B48" s="10">
        <v>696.8585859</v>
      </c>
      <c r="C48" s="10">
        <v>400.3247709</v>
      </c>
      <c r="D48" s="10">
        <v>334.2087515</v>
      </c>
      <c r="E48" s="10">
        <v>270.6680256</v>
      </c>
      <c r="F48" s="10">
        <v>345.483061</v>
      </c>
      <c r="G48" s="10">
        <v>451.7191329</v>
      </c>
      <c r="H48" s="10">
        <v>607.3266025</v>
      </c>
      <c r="I48" s="10">
        <v>708.0543516</v>
      </c>
      <c r="J48" s="10">
        <v>884.5507616</v>
      </c>
      <c r="K48" s="10">
        <v>1028.536445</v>
      </c>
      <c r="L48" s="10">
        <v>1058.658903</v>
      </c>
      <c r="M48" s="10">
        <v>922.2080384</v>
      </c>
      <c r="N48" s="10">
        <v>1022.9</v>
      </c>
      <c r="O48" s="10">
        <v>1207</v>
      </c>
      <c r="P48" s="10">
        <v>1235</v>
      </c>
      <c r="Q48" s="10">
        <v>1277</v>
      </c>
      <c r="R48" s="10">
        <v>1304</v>
      </c>
    </row>
    <row r="49" spans="1:18" ht="12.75">
      <c r="A49" s="2" t="s">
        <v>82</v>
      </c>
      <c r="B49" s="10">
        <v>140.092806063</v>
      </c>
      <c r="C49" s="10">
        <v>145.12313876</v>
      </c>
      <c r="D49" s="10">
        <v>137.38615775300002</v>
      </c>
      <c r="E49" s="10">
        <v>148.88146623999998</v>
      </c>
      <c r="F49" s="10">
        <v>142.021585264</v>
      </c>
      <c r="G49" s="10">
        <v>112.383172428</v>
      </c>
      <c r="H49" s="10">
        <v>156.259870544</v>
      </c>
      <c r="I49" s="10">
        <v>164.588704811</v>
      </c>
      <c r="J49" s="10">
        <v>175.218181742</v>
      </c>
      <c r="K49" s="10">
        <v>185.208544588</v>
      </c>
      <c r="L49" s="10">
        <v>180.701108176</v>
      </c>
      <c r="M49" s="10">
        <v>208.768934828</v>
      </c>
      <c r="N49" s="10">
        <v>218.1</v>
      </c>
      <c r="O49" s="10">
        <v>230</v>
      </c>
      <c r="P49" s="10">
        <v>0</v>
      </c>
      <c r="Q49" s="10">
        <v>0</v>
      </c>
      <c r="R49" s="10">
        <v>0</v>
      </c>
    </row>
    <row r="50" spans="1:18" ht="12.75">
      <c r="A50" s="2" t="s">
        <v>37</v>
      </c>
      <c r="B50" s="10"/>
      <c r="C50" s="10"/>
      <c r="D50" s="10">
        <v>35.18861435</v>
      </c>
      <c r="E50" s="10">
        <v>18.64379984</v>
      </c>
      <c r="F50" s="10">
        <v>13.49085815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>
      <c r="A51" s="1" t="s">
        <v>38</v>
      </c>
      <c r="B51" s="10"/>
      <c r="C51" s="10"/>
      <c r="D51" s="10"/>
      <c r="E51" s="10">
        <v>48.02791247</v>
      </c>
      <c r="F51" s="10">
        <v>51.9932792123</v>
      </c>
      <c r="G51" s="10">
        <v>55.804754</v>
      </c>
      <c r="H51" s="10">
        <v>61.809062979400004</v>
      </c>
      <c r="I51" s="10">
        <v>66.3333181965</v>
      </c>
      <c r="J51" s="10">
        <v>73.01037887230001</v>
      </c>
      <c r="K51" s="10">
        <v>75.3818286371</v>
      </c>
      <c r="L51" s="10">
        <v>79.48561405</v>
      </c>
      <c r="M51" s="10">
        <v>91.09058097</v>
      </c>
      <c r="N51" s="10">
        <v>108.5</v>
      </c>
      <c r="O51" s="10">
        <v>120</v>
      </c>
      <c r="P51" s="10">
        <v>128</v>
      </c>
      <c r="Q51" s="10">
        <v>126</v>
      </c>
      <c r="R51" s="10">
        <v>130</v>
      </c>
    </row>
    <row r="52" spans="1:18" ht="13.5" customHeight="1">
      <c r="A52" s="2" t="s">
        <v>83</v>
      </c>
      <c r="B52" s="10"/>
      <c r="C52" s="10"/>
      <c r="D52" s="10"/>
      <c r="E52" s="10"/>
      <c r="F52" s="10">
        <v>103.86495855000001</v>
      </c>
      <c r="G52" s="10">
        <v>175.92457105</v>
      </c>
      <c r="H52" s="10">
        <v>186.72223601</v>
      </c>
      <c r="I52" s="10">
        <v>189.88416901</v>
      </c>
      <c r="J52" s="10">
        <v>201.53959224</v>
      </c>
      <c r="K52" s="10">
        <v>209.44442487</v>
      </c>
      <c r="L52" s="10">
        <v>219.67025074</v>
      </c>
      <c r="M52" s="10">
        <v>226.76778126</v>
      </c>
      <c r="N52" s="10">
        <v>233.2</v>
      </c>
      <c r="O52" s="10">
        <v>243</v>
      </c>
      <c r="P52" s="10">
        <v>642</v>
      </c>
      <c r="Q52" s="10">
        <v>537</v>
      </c>
      <c r="R52" s="10">
        <v>568</v>
      </c>
    </row>
    <row r="53" spans="1:18" ht="13.5" customHeight="1">
      <c r="A53" s="2" t="s">
        <v>39</v>
      </c>
      <c r="B53" s="10"/>
      <c r="C53" s="10"/>
      <c r="D53" s="10"/>
      <c r="E53" s="10"/>
      <c r="F53" s="10"/>
      <c r="G53" s="10"/>
      <c r="H53" s="10">
        <v>6.958270894</v>
      </c>
      <c r="I53" s="10">
        <v>21.32622908</v>
      </c>
      <c r="J53" s="10">
        <v>30.67747779</v>
      </c>
      <c r="K53" s="10">
        <v>34.02441752</v>
      </c>
      <c r="L53" s="10">
        <v>33.26757185</v>
      </c>
      <c r="M53" s="10">
        <v>31.3334107</v>
      </c>
      <c r="N53" s="10">
        <v>31.8</v>
      </c>
      <c r="O53" s="10">
        <v>41</v>
      </c>
      <c r="P53" s="10">
        <v>42</v>
      </c>
      <c r="Q53" s="10">
        <v>53</v>
      </c>
      <c r="R53" s="10">
        <v>55</v>
      </c>
    </row>
    <row r="54" spans="1:18" ht="13.5" customHeight="1">
      <c r="A54" s="2" t="s">
        <v>40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>
        <v>13</v>
      </c>
      <c r="P54" s="10">
        <v>16</v>
      </c>
      <c r="Q54" s="10">
        <v>15</v>
      </c>
      <c r="R54" s="10">
        <v>18</v>
      </c>
    </row>
    <row r="55" spans="2:18" ht="13.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2.75">
      <c r="A56" s="2" t="s">
        <v>41</v>
      </c>
      <c r="B56" s="9">
        <f aca="true" t="shared" si="7" ref="B56:Q56">SUM(B57:B67)</f>
        <v>691.1417100853</v>
      </c>
      <c r="C56" s="9">
        <f t="shared" si="7"/>
        <v>813.47185289874</v>
      </c>
      <c r="D56" s="9">
        <f t="shared" si="7"/>
        <v>911.262536301535</v>
      </c>
      <c r="E56" s="9">
        <f t="shared" si="7"/>
        <v>798.54096966067</v>
      </c>
      <c r="F56" s="9">
        <f t="shared" si="7"/>
        <v>745.6036516486001</v>
      </c>
      <c r="G56" s="9">
        <f t="shared" si="7"/>
        <v>607.427515172</v>
      </c>
      <c r="H56" s="9">
        <f t="shared" si="7"/>
        <v>668.1934539593001</v>
      </c>
      <c r="I56" s="9">
        <f t="shared" si="7"/>
        <v>678.13371950945</v>
      </c>
      <c r="J56" s="9">
        <f t="shared" si="7"/>
        <v>710.2894255435999</v>
      </c>
      <c r="K56" s="9">
        <f t="shared" si="7"/>
        <v>739.5414133876</v>
      </c>
      <c r="L56" s="9">
        <f t="shared" si="7"/>
        <v>753.3996420820001</v>
      </c>
      <c r="M56" s="9">
        <f t="shared" si="7"/>
        <v>804.2578456019</v>
      </c>
      <c r="N56" s="9">
        <f t="shared" si="7"/>
        <v>822.1000000000001</v>
      </c>
      <c r="O56" s="9">
        <f t="shared" si="7"/>
        <v>852</v>
      </c>
      <c r="P56" s="9">
        <f t="shared" si="7"/>
        <v>862</v>
      </c>
      <c r="Q56" s="9">
        <f t="shared" si="7"/>
        <v>891</v>
      </c>
      <c r="R56" s="9">
        <f>SUM(R57:R67)</f>
        <v>876</v>
      </c>
    </row>
    <row r="57" spans="1:18" ht="12.75">
      <c r="A57" s="1" t="s">
        <v>42</v>
      </c>
      <c r="B57" s="10">
        <v>201.8347621</v>
      </c>
      <c r="C57" s="10">
        <v>239.1454035</v>
      </c>
      <c r="D57" s="10">
        <v>252.5037296</v>
      </c>
      <c r="E57" s="10">
        <v>190.4988958</v>
      </c>
      <c r="F57" s="10">
        <v>114.3546713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.75">
      <c r="A58" s="2" t="s">
        <v>43</v>
      </c>
      <c r="B58" s="10">
        <v>0.3814502172</v>
      </c>
      <c r="C58" s="10">
        <v>0.6283500933</v>
      </c>
      <c r="D58" s="10">
        <v>0.5588884796</v>
      </c>
      <c r="E58" s="10">
        <v>0.7109303652</v>
      </c>
      <c r="F58" s="10">
        <v>0.7309447284</v>
      </c>
      <c r="G58" s="10">
        <v>0.7063892911</v>
      </c>
      <c r="H58" s="10">
        <v>0.8427896995</v>
      </c>
      <c r="I58" s="10">
        <v>0.6559329132</v>
      </c>
      <c r="J58" s="10">
        <v>0.6727517058</v>
      </c>
      <c r="K58" s="10">
        <v>0.6559329132</v>
      </c>
      <c r="L58" s="10">
        <v>0.6559329132</v>
      </c>
      <c r="M58" s="10">
        <v>0.7568456691</v>
      </c>
      <c r="N58" s="10">
        <v>1</v>
      </c>
      <c r="O58" s="10">
        <v>1</v>
      </c>
      <c r="P58" s="10">
        <v>1</v>
      </c>
      <c r="Q58" s="10">
        <v>1</v>
      </c>
      <c r="R58" s="10">
        <v>1</v>
      </c>
    </row>
    <row r="59" spans="1:18" ht="12.75">
      <c r="A59" s="2" t="s">
        <v>44</v>
      </c>
      <c r="B59" s="10">
        <v>58.10522846</v>
      </c>
      <c r="C59" s="10">
        <v>110.770082092</v>
      </c>
      <c r="D59" s="10">
        <v>151.0204802</v>
      </c>
      <c r="E59" s="10">
        <v>98.124872811</v>
      </c>
      <c r="F59" s="10">
        <v>86.60214978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2.75">
      <c r="A60" s="2" t="s">
        <v>45</v>
      </c>
      <c r="B60" s="10">
        <v>28.79360482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.75">
      <c r="A61" s="2" t="s">
        <v>46</v>
      </c>
      <c r="B61" s="10">
        <v>193.2711374</v>
      </c>
      <c r="C61" s="10">
        <v>222.455611</v>
      </c>
      <c r="D61" s="10">
        <v>241.1399441</v>
      </c>
      <c r="E61" s="10">
        <v>242.8633658</v>
      </c>
      <c r="F61" s="10">
        <v>251.3738431</v>
      </c>
      <c r="G61" s="10">
        <v>274.8190718</v>
      </c>
      <c r="H61" s="10">
        <v>290.1914483</v>
      </c>
      <c r="I61" s="10">
        <v>322.9712752</v>
      </c>
      <c r="J61" s="10">
        <v>348.1658266</v>
      </c>
      <c r="K61" s="10">
        <v>365.5060018</v>
      </c>
      <c r="L61" s="10">
        <v>378.6414788</v>
      </c>
      <c r="M61" s="10">
        <v>376.9932372</v>
      </c>
      <c r="N61" s="10">
        <v>355.6</v>
      </c>
      <c r="O61" s="10">
        <v>370</v>
      </c>
      <c r="P61" s="10">
        <v>376</v>
      </c>
      <c r="Q61" s="10">
        <v>385</v>
      </c>
      <c r="R61" s="10">
        <v>397</v>
      </c>
    </row>
    <row r="62" spans="1:18" ht="12.75">
      <c r="A62" s="2" t="s">
        <v>47</v>
      </c>
      <c r="B62" s="10">
        <v>127.4595382</v>
      </c>
      <c r="C62" s="10">
        <v>154.904444</v>
      </c>
      <c r="D62" s="10">
        <v>181.0677579</v>
      </c>
      <c r="E62" s="10">
        <v>180.8482726</v>
      </c>
      <c r="F62" s="10">
        <v>186.40907</v>
      </c>
      <c r="G62" s="10">
        <v>222.9835529</v>
      </c>
      <c r="H62" s="10">
        <v>264.6605211</v>
      </c>
      <c r="I62" s="10">
        <v>282.4548037</v>
      </c>
      <c r="J62" s="10">
        <v>291.8060524</v>
      </c>
      <c r="K62" s="10">
        <v>321.6594094</v>
      </c>
      <c r="L62" s="10">
        <v>324.6026981</v>
      </c>
      <c r="M62" s="10">
        <v>346.2989406</v>
      </c>
      <c r="N62" s="10">
        <v>377.3</v>
      </c>
      <c r="O62" s="10">
        <v>401</v>
      </c>
      <c r="P62" s="10">
        <v>406</v>
      </c>
      <c r="Q62" s="10">
        <v>415</v>
      </c>
      <c r="R62" s="10">
        <v>397</v>
      </c>
    </row>
    <row r="63" spans="1:18" ht="12.75">
      <c r="A63" s="2" t="s">
        <v>81</v>
      </c>
      <c r="B63" s="10">
        <v>8.379458872</v>
      </c>
      <c r="C63" s="10">
        <v>6.468339464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2.75">
      <c r="A64" s="2" t="s">
        <v>48</v>
      </c>
      <c r="B64" s="14">
        <v>12.8076787881</v>
      </c>
      <c r="C64" s="14">
        <v>13.29037813659</v>
      </c>
      <c r="D64" s="14">
        <v>12.888745368385</v>
      </c>
      <c r="E64" s="14">
        <v>13.39196364388</v>
      </c>
      <c r="F64" s="14">
        <v>15.7698045478</v>
      </c>
      <c r="G64" s="14">
        <v>14.834175112900002</v>
      </c>
      <c r="H64" s="14">
        <v>14.500153891900002</v>
      </c>
      <c r="I64" s="14">
        <v>14.36324892045</v>
      </c>
      <c r="J64" s="14">
        <v>14.0268730671</v>
      </c>
      <c r="K64" s="14">
        <v>15.069638210399999</v>
      </c>
      <c r="L64" s="14">
        <v>16.6001483423</v>
      </c>
      <c r="M64" s="14">
        <v>18.3324839839</v>
      </c>
      <c r="N64" s="14">
        <v>20.2</v>
      </c>
      <c r="O64" s="14">
        <v>20</v>
      </c>
      <c r="P64" s="14">
        <v>20</v>
      </c>
      <c r="Q64" s="14">
        <v>19</v>
      </c>
      <c r="R64" s="14">
        <v>20</v>
      </c>
    </row>
    <row r="65" spans="1:18" ht="12.75">
      <c r="A65" s="2" t="s">
        <v>49</v>
      </c>
      <c r="B65" s="10">
        <v>49.70525066</v>
      </c>
      <c r="C65" s="10">
        <v>51.776148595849996</v>
      </c>
      <c r="D65" s="10">
        <v>69.51021994255001</v>
      </c>
      <c r="E65" s="10">
        <v>68.64775225559</v>
      </c>
      <c r="F65" s="10">
        <v>87.1238687284</v>
      </c>
      <c r="G65" s="10">
        <v>90.60283599</v>
      </c>
      <c r="H65" s="10">
        <v>94.55068847590002</v>
      </c>
      <c r="I65" s="10">
        <v>54.3078814538</v>
      </c>
      <c r="J65" s="10">
        <v>52.2037068637</v>
      </c>
      <c r="K65" s="10">
        <v>33.488498047</v>
      </c>
      <c r="L65" s="10">
        <v>29.6365381535</v>
      </c>
      <c r="M65" s="10">
        <v>58.7648615089</v>
      </c>
      <c r="N65" s="10">
        <v>64.4</v>
      </c>
      <c r="O65" s="10">
        <v>57</v>
      </c>
      <c r="P65" s="10">
        <v>56</v>
      </c>
      <c r="Q65" s="10">
        <v>68</v>
      </c>
      <c r="R65" s="10">
        <v>58</v>
      </c>
    </row>
    <row r="66" spans="1:18" ht="12.75">
      <c r="A66" s="2" t="s">
        <v>50</v>
      </c>
      <c r="B66" s="10">
        <v>4.373895216</v>
      </c>
      <c r="C66" s="10">
        <v>4.012795737</v>
      </c>
      <c r="D66" s="10">
        <v>2.572770711</v>
      </c>
      <c r="E66" s="10">
        <v>3.454916385</v>
      </c>
      <c r="F66" s="10">
        <v>3.239299464</v>
      </c>
      <c r="G66" s="10">
        <v>3.481490078</v>
      </c>
      <c r="H66" s="10">
        <v>3.447852492</v>
      </c>
      <c r="I66" s="10">
        <v>3.380577322</v>
      </c>
      <c r="J66" s="10">
        <v>3.414214907</v>
      </c>
      <c r="K66" s="10">
        <v>3.161933017</v>
      </c>
      <c r="L66" s="10">
        <v>3.262845773</v>
      </c>
      <c r="M66" s="10">
        <v>3.11147664</v>
      </c>
      <c r="N66" s="10">
        <v>3.6</v>
      </c>
      <c r="O66" s="10">
        <v>3</v>
      </c>
      <c r="P66" s="10">
        <v>3</v>
      </c>
      <c r="Q66" s="10">
        <v>3</v>
      </c>
      <c r="R66" s="10">
        <v>3</v>
      </c>
    </row>
    <row r="67" spans="1:18" ht="12.75">
      <c r="A67" s="2" t="s">
        <v>80</v>
      </c>
      <c r="B67" s="10">
        <v>6.029705352</v>
      </c>
      <c r="C67" s="10">
        <v>10.02030028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2:18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2.75">
      <c r="A69" s="2" t="s">
        <v>51</v>
      </c>
      <c r="B69" s="9">
        <f>SUM(B70:B73)</f>
        <v>57.540789776000004</v>
      </c>
      <c r="C69" s="9">
        <f aca="true" t="shared" si="8" ref="C69:P69">SUM(C70:C73)</f>
        <v>56.757034041</v>
      </c>
      <c r="D69" s="9">
        <f t="shared" si="8"/>
        <v>53.757402367000005</v>
      </c>
      <c r="E69" s="9">
        <f t="shared" si="8"/>
        <v>53.200700337</v>
      </c>
      <c r="F69" s="9">
        <f t="shared" si="8"/>
        <v>53.853942237</v>
      </c>
      <c r="G69" s="9">
        <f t="shared" si="8"/>
        <v>52.171894787999996</v>
      </c>
      <c r="H69" s="9">
        <f t="shared" si="8"/>
        <v>51.297317571</v>
      </c>
      <c r="I69" s="9">
        <f t="shared" si="8"/>
        <v>60.009452162</v>
      </c>
      <c r="J69" s="9">
        <f t="shared" si="8"/>
        <v>61.405411947000005</v>
      </c>
      <c r="K69" s="9">
        <f t="shared" si="8"/>
        <v>61.052217302</v>
      </c>
      <c r="L69" s="9">
        <f t="shared" si="8"/>
        <v>57.722096358</v>
      </c>
      <c r="M69" s="9">
        <f t="shared" si="8"/>
        <v>59.706713893</v>
      </c>
      <c r="N69" s="9">
        <f t="shared" si="8"/>
        <v>61.7</v>
      </c>
      <c r="O69" s="9">
        <f t="shared" si="8"/>
        <v>66</v>
      </c>
      <c r="P69" s="9">
        <f t="shared" si="8"/>
        <v>69</v>
      </c>
      <c r="Q69" s="9">
        <f>SUM(Q70:Q73)</f>
        <v>69</v>
      </c>
      <c r="R69" s="9">
        <f>SUM(R70:R73)</f>
        <v>70</v>
      </c>
    </row>
    <row r="70" spans="1:18" ht="12.75">
      <c r="A70" s="2" t="s">
        <v>52</v>
      </c>
      <c r="B70" s="10">
        <v>6.810433706</v>
      </c>
      <c r="C70" s="10">
        <v>7.27732339</v>
      </c>
      <c r="D70" s="10">
        <v>5.679201713</v>
      </c>
      <c r="E70" s="10">
        <v>5.701570707</v>
      </c>
      <c r="F70" s="10">
        <v>5.141168536</v>
      </c>
      <c r="G70" s="10">
        <v>5.651114329</v>
      </c>
      <c r="H70" s="10">
        <v>4.877449867</v>
      </c>
      <c r="I70" s="10">
        <v>5.516563988</v>
      </c>
      <c r="J70" s="10">
        <v>5.533382781</v>
      </c>
      <c r="K70" s="10">
        <v>5.819302256</v>
      </c>
      <c r="L70" s="10">
        <v>5.398832439</v>
      </c>
      <c r="M70" s="10">
        <v>5.382013647</v>
      </c>
      <c r="N70" s="10">
        <v>5.7</v>
      </c>
      <c r="O70" s="10">
        <v>9</v>
      </c>
      <c r="P70" s="10">
        <v>10</v>
      </c>
      <c r="Q70" s="10">
        <v>8</v>
      </c>
      <c r="R70" s="10">
        <v>8</v>
      </c>
    </row>
    <row r="71" spans="1:18" ht="12.75">
      <c r="A71" s="2" t="s">
        <v>53</v>
      </c>
      <c r="B71" s="10">
        <v>6.60003061</v>
      </c>
      <c r="C71" s="10">
        <v>7.096353181</v>
      </c>
      <c r="D71" s="10">
        <v>7.049092374</v>
      </c>
      <c r="E71" s="10">
        <v>7.06641573</v>
      </c>
      <c r="F71" s="10">
        <v>6.968193981</v>
      </c>
      <c r="G71" s="10">
        <v>6.542510339</v>
      </c>
      <c r="H71" s="10">
        <v>6.256590864</v>
      </c>
      <c r="I71" s="10">
        <v>6.189315694</v>
      </c>
      <c r="J71" s="10">
        <v>6.206134486</v>
      </c>
      <c r="K71" s="10">
        <v>5.886577426</v>
      </c>
      <c r="L71" s="10">
        <v>5.970671389</v>
      </c>
      <c r="M71" s="10">
        <v>5.886577426</v>
      </c>
      <c r="N71" s="10">
        <v>6.5</v>
      </c>
      <c r="O71" s="10">
        <v>7</v>
      </c>
      <c r="P71" s="10">
        <v>7</v>
      </c>
      <c r="Q71" s="10">
        <v>8</v>
      </c>
      <c r="R71" s="10">
        <v>8</v>
      </c>
    </row>
    <row r="72" spans="1:18" ht="12.75">
      <c r="A72" s="2" t="s">
        <v>54</v>
      </c>
      <c r="B72" s="10">
        <v>44.13032546</v>
      </c>
      <c r="C72" s="10">
        <v>42.38335747</v>
      </c>
      <c r="D72" s="10">
        <v>41.02910828</v>
      </c>
      <c r="E72" s="10">
        <v>40.4327139</v>
      </c>
      <c r="F72" s="10">
        <v>41.74457972</v>
      </c>
      <c r="G72" s="10">
        <v>39.97827012</v>
      </c>
      <c r="H72" s="10">
        <v>40.16327684</v>
      </c>
      <c r="I72" s="10">
        <v>48.30357248</v>
      </c>
      <c r="J72" s="10">
        <v>49.66589468</v>
      </c>
      <c r="K72" s="10">
        <v>49.34633762</v>
      </c>
      <c r="L72" s="10">
        <v>46.35259253</v>
      </c>
      <c r="M72" s="10">
        <v>48.43812282</v>
      </c>
      <c r="N72" s="10">
        <v>49.5</v>
      </c>
      <c r="O72" s="10">
        <v>50</v>
      </c>
      <c r="P72" s="10">
        <v>48</v>
      </c>
      <c r="Q72" s="10">
        <v>49</v>
      </c>
      <c r="R72" s="10">
        <v>50</v>
      </c>
    </row>
    <row r="73" spans="1:18" ht="12.75">
      <c r="A73" s="2" t="s">
        <v>87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>
        <v>4</v>
      </c>
      <c r="Q73" s="10">
        <v>4</v>
      </c>
      <c r="R73" s="10">
        <v>4</v>
      </c>
    </row>
    <row r="75" spans="1:18" ht="12.75">
      <c r="A75" s="4" t="s">
        <v>55</v>
      </c>
      <c r="B75" s="8">
        <f aca="true" t="shared" si="9" ref="B75:N75">SUM(B76:B79)</f>
        <v>8381.645314791998</v>
      </c>
      <c r="C75" s="8">
        <f>SUM(C76:C79)</f>
        <v>8071.338590775</v>
      </c>
      <c r="D75" s="8">
        <f>SUM(D76:D79)</f>
        <v>7925.865161760001</v>
      </c>
      <c r="E75" s="8">
        <f t="shared" si="9"/>
        <v>7898.94596616</v>
      </c>
      <c r="F75" s="8">
        <f t="shared" si="9"/>
        <v>9021.4321875388</v>
      </c>
      <c r="G75" s="8">
        <f t="shared" si="9"/>
        <v>9761.122688131698</v>
      </c>
      <c r="H75" s="8">
        <f t="shared" si="9"/>
        <v>10620.899367302301</v>
      </c>
      <c r="I75" s="8">
        <f t="shared" si="9"/>
        <v>10804.095564018702</v>
      </c>
      <c r="J75" s="8">
        <f t="shared" si="9"/>
        <v>11740.812314332701</v>
      </c>
      <c r="K75" s="8">
        <f t="shared" si="9"/>
        <v>12176.6376878652</v>
      </c>
      <c r="L75" s="8">
        <f t="shared" si="9"/>
        <v>13465.8663314792</v>
      </c>
      <c r="M75" s="8">
        <f t="shared" si="9"/>
        <v>13787.709834636702</v>
      </c>
      <c r="N75" s="8">
        <f t="shared" si="9"/>
        <v>13753.2</v>
      </c>
      <c r="O75" s="8">
        <f>SUM(O76:O79)</f>
        <v>13516</v>
      </c>
      <c r="P75" s="8">
        <f>SUM(P76:P79)</f>
        <v>13756</v>
      </c>
      <c r="Q75" s="8">
        <f>SUM(Q76:Q79)</f>
        <v>14307</v>
      </c>
      <c r="R75" s="8">
        <f>SUM(R76:R79)</f>
        <v>15275</v>
      </c>
    </row>
    <row r="76" spans="1:18" ht="12.75">
      <c r="A76" s="2" t="s">
        <v>56</v>
      </c>
      <c r="B76" s="10">
        <v>8301.587861799999</v>
      </c>
      <c r="C76" s="10">
        <v>7984.04905694</v>
      </c>
      <c r="D76" s="10">
        <v>7829.4934799</v>
      </c>
      <c r="E76" s="10">
        <v>7518.33668854</v>
      </c>
      <c r="F76" s="10">
        <v>8574.89324276</v>
      </c>
      <c r="G76" s="10">
        <v>9313.238239999999</v>
      </c>
      <c r="H76" s="10">
        <v>10180.583375850001</v>
      </c>
      <c r="I76" s="10">
        <v>10360.584001966</v>
      </c>
      <c r="J76" s="10">
        <v>11274.42719428</v>
      </c>
      <c r="K76" s="10">
        <v>11648.52759876</v>
      </c>
      <c r="L76" s="10">
        <v>12890.1590592</v>
      </c>
      <c r="M76" s="10">
        <v>13177.524037390001</v>
      </c>
      <c r="N76" s="10">
        <v>13113</v>
      </c>
      <c r="O76" s="10">
        <v>12848</v>
      </c>
      <c r="P76" s="10">
        <v>13065</v>
      </c>
      <c r="Q76" s="10">
        <v>13574</v>
      </c>
      <c r="R76" s="10">
        <v>14482</v>
      </c>
    </row>
    <row r="77" spans="1:18" ht="12.75">
      <c r="A77" s="2" t="s">
        <v>57</v>
      </c>
      <c r="B77" s="10">
        <v>3.700134382</v>
      </c>
      <c r="C77" s="10">
        <v>4.036510235</v>
      </c>
      <c r="D77" s="10">
        <v>5.21382572</v>
      </c>
      <c r="E77" s="10">
        <v>5.21382572</v>
      </c>
      <c r="F77" s="10">
        <v>5.550201573</v>
      </c>
      <c r="G77" s="10">
        <v>5.550201573</v>
      </c>
      <c r="H77" s="10">
        <v>5.21382572</v>
      </c>
      <c r="I77" s="10">
        <v>5.045637794</v>
      </c>
      <c r="J77" s="10">
        <v>5.045637794</v>
      </c>
      <c r="K77" s="10">
        <v>5.21382572</v>
      </c>
      <c r="L77" s="10">
        <v>5.045637794</v>
      </c>
      <c r="M77" s="10">
        <v>4.036510235</v>
      </c>
      <c r="N77" s="10">
        <v>4</v>
      </c>
      <c r="O77" s="10">
        <v>4</v>
      </c>
      <c r="P77" s="10">
        <v>4</v>
      </c>
      <c r="Q77" s="10">
        <v>4</v>
      </c>
      <c r="R77" s="10">
        <v>4</v>
      </c>
    </row>
    <row r="78" spans="1:18" ht="12.75">
      <c r="A78" s="2" t="s">
        <v>58</v>
      </c>
      <c r="B78" s="10">
        <v>76.35731861</v>
      </c>
      <c r="C78" s="10">
        <v>83.2530236</v>
      </c>
      <c r="D78" s="10">
        <v>91.15785614</v>
      </c>
      <c r="E78" s="10">
        <v>375.3954519</v>
      </c>
      <c r="F78" s="10">
        <v>440.3159915</v>
      </c>
      <c r="G78" s="10">
        <v>441.325119</v>
      </c>
      <c r="H78" s="10">
        <v>434.2612261</v>
      </c>
      <c r="I78" s="10">
        <v>437.4567967</v>
      </c>
      <c r="J78" s="10">
        <v>460.3303547</v>
      </c>
      <c r="K78" s="10">
        <v>521.7189479</v>
      </c>
      <c r="L78" s="10">
        <v>569.484319</v>
      </c>
      <c r="M78" s="10">
        <v>604.8037836</v>
      </c>
      <c r="N78" s="10">
        <v>634</v>
      </c>
      <c r="O78" s="10">
        <v>661</v>
      </c>
      <c r="P78" s="10">
        <v>684</v>
      </c>
      <c r="Q78" s="10">
        <v>725</v>
      </c>
      <c r="R78" s="10">
        <v>785</v>
      </c>
    </row>
    <row r="79" spans="1:18" ht="12.75">
      <c r="A79" s="1" t="s">
        <v>59</v>
      </c>
      <c r="B79" s="10"/>
      <c r="C79" s="10"/>
      <c r="D79" s="10"/>
      <c r="E79" s="10"/>
      <c r="F79" s="10">
        <v>0.6727517058</v>
      </c>
      <c r="G79" s="10">
        <v>1.0091275587</v>
      </c>
      <c r="H79" s="10">
        <v>0.8409396323</v>
      </c>
      <c r="I79" s="10">
        <v>1.0091275587</v>
      </c>
      <c r="J79" s="10">
        <v>1.0091275587</v>
      </c>
      <c r="K79" s="10">
        <v>1.1773154851999998</v>
      </c>
      <c r="L79" s="10">
        <v>1.1773154851999998</v>
      </c>
      <c r="M79" s="10">
        <v>1.3455034117</v>
      </c>
      <c r="N79" s="10">
        <v>2.2</v>
      </c>
      <c r="O79" s="10">
        <v>3</v>
      </c>
      <c r="P79" s="10">
        <v>3</v>
      </c>
      <c r="Q79" s="10">
        <v>4</v>
      </c>
      <c r="R79" s="10">
        <v>4</v>
      </c>
    </row>
    <row r="80" ht="12.75">
      <c r="A80" s="11"/>
    </row>
    <row r="81" spans="1:18" ht="12.75">
      <c r="A81" s="11" t="s">
        <v>60</v>
      </c>
      <c r="B81" s="8">
        <f aca="true" t="shared" si="10" ref="B81:N81">SUM(B82:B85)</f>
        <v>3762.0833166</v>
      </c>
      <c r="C81" s="8">
        <f t="shared" si="10"/>
        <v>3286.3019592</v>
      </c>
      <c r="D81" s="8">
        <f t="shared" si="10"/>
        <v>3957.3759046</v>
      </c>
      <c r="E81" s="8">
        <f t="shared" si="10"/>
        <v>3684.6432915</v>
      </c>
      <c r="F81" s="8">
        <f t="shared" si="10"/>
        <v>4058.9693356</v>
      </c>
      <c r="G81" s="8">
        <f t="shared" si="10"/>
        <v>3666.0255852</v>
      </c>
      <c r="H81" s="8">
        <f t="shared" si="10"/>
        <v>3585.6893482</v>
      </c>
      <c r="I81" s="8">
        <f t="shared" si="10"/>
        <v>3321</v>
      </c>
      <c r="J81" s="8">
        <f t="shared" si="10"/>
        <v>3386</v>
      </c>
      <c r="K81" s="8">
        <f t="shared" si="10"/>
        <v>3389</v>
      </c>
      <c r="L81" s="8">
        <f t="shared" si="10"/>
        <v>3449</v>
      </c>
      <c r="M81" s="8">
        <f t="shared" si="10"/>
        <v>3513</v>
      </c>
      <c r="N81" s="8">
        <f t="shared" si="10"/>
        <v>3291.2</v>
      </c>
      <c r="O81" s="8">
        <f>SUM(O82:O85)</f>
        <v>3259</v>
      </c>
      <c r="P81" s="8">
        <f>SUM(P82:P85)</f>
        <v>3320</v>
      </c>
      <c r="Q81" s="8">
        <f>SUM(Q82:Q85)</f>
        <v>3428</v>
      </c>
      <c r="R81" s="8">
        <f>SUM(R82:R85)</f>
        <v>3871</v>
      </c>
    </row>
    <row r="82" spans="1:18" ht="12.75">
      <c r="A82" s="2" t="s">
        <v>61</v>
      </c>
      <c r="B82" s="10">
        <v>1501.918183</v>
      </c>
      <c r="C82" s="10">
        <v>1215.998708</v>
      </c>
      <c r="D82" s="10">
        <v>1046.465278</v>
      </c>
      <c r="E82" s="10">
        <v>1058.070245</v>
      </c>
      <c r="F82" s="10">
        <v>1145.023403</v>
      </c>
      <c r="G82" s="10">
        <v>1222.38985</v>
      </c>
      <c r="H82" s="10">
        <v>1307.49294</v>
      </c>
      <c r="I82" s="10">
        <v>1289</v>
      </c>
      <c r="J82" s="10">
        <v>1507</v>
      </c>
      <c r="K82" s="10">
        <v>1480</v>
      </c>
      <c r="L82" s="10">
        <v>1566</v>
      </c>
      <c r="M82" s="10">
        <v>1549</v>
      </c>
      <c r="N82" s="10">
        <v>1342</v>
      </c>
      <c r="O82" s="10">
        <v>1315</v>
      </c>
      <c r="P82" s="10">
        <v>1351</v>
      </c>
      <c r="Q82" s="10">
        <v>1386</v>
      </c>
      <c r="R82" s="10">
        <v>1273</v>
      </c>
    </row>
    <row r="83" spans="1:18" ht="12.75">
      <c r="A83" s="2" t="s">
        <v>62</v>
      </c>
      <c r="B83" s="10">
        <v>792.1651336</v>
      </c>
      <c r="C83" s="10">
        <v>715.3032512</v>
      </c>
      <c r="D83" s="10">
        <v>542.9106266</v>
      </c>
      <c r="E83" s="10">
        <v>634.5730465</v>
      </c>
      <c r="F83" s="10">
        <v>638.9459326</v>
      </c>
      <c r="G83" s="10">
        <v>733.6357352</v>
      </c>
      <c r="H83" s="10">
        <v>777.1964082</v>
      </c>
      <c r="I83" s="10">
        <v>700</v>
      </c>
      <c r="J83" s="10">
        <v>755</v>
      </c>
      <c r="K83" s="10">
        <v>782</v>
      </c>
      <c r="L83" s="10">
        <v>839</v>
      </c>
      <c r="M83" s="10">
        <v>881</v>
      </c>
      <c r="N83" s="10">
        <v>893</v>
      </c>
      <c r="O83" s="10">
        <v>949</v>
      </c>
      <c r="P83" s="10">
        <v>979</v>
      </c>
      <c r="Q83" s="10">
        <v>1026</v>
      </c>
      <c r="R83" s="10">
        <v>1092</v>
      </c>
    </row>
    <row r="84" spans="1:18" ht="12.75">
      <c r="A84" s="1" t="s">
        <v>63</v>
      </c>
      <c r="B84" s="10">
        <v>653</v>
      </c>
      <c r="C84" s="10">
        <v>598</v>
      </c>
      <c r="D84" s="10">
        <v>1214</v>
      </c>
      <c r="E84" s="10">
        <v>846</v>
      </c>
      <c r="F84" s="10">
        <v>883</v>
      </c>
      <c r="G84" s="10">
        <v>346</v>
      </c>
      <c r="H84" s="10">
        <v>53</v>
      </c>
      <c r="I84" s="10">
        <v>25</v>
      </c>
      <c r="J84" s="10">
        <v>2</v>
      </c>
      <c r="K84" s="10">
        <v>44</v>
      </c>
      <c r="L84" s="10">
        <v>7</v>
      </c>
      <c r="M84" s="10"/>
      <c r="N84" s="10">
        <v>0.2</v>
      </c>
      <c r="O84" s="10">
        <v>0</v>
      </c>
      <c r="P84" s="10">
        <v>0</v>
      </c>
      <c r="Q84" s="10">
        <v>0</v>
      </c>
      <c r="R84" s="10">
        <v>0</v>
      </c>
    </row>
    <row r="85" spans="1:18" ht="12.75">
      <c r="A85" s="2" t="s">
        <v>64</v>
      </c>
      <c r="B85" s="10">
        <v>815</v>
      </c>
      <c r="C85" s="10">
        <v>757</v>
      </c>
      <c r="D85" s="10">
        <v>1154</v>
      </c>
      <c r="E85" s="10">
        <v>1146</v>
      </c>
      <c r="F85" s="10">
        <v>1392</v>
      </c>
      <c r="G85" s="10">
        <v>1364</v>
      </c>
      <c r="H85" s="10">
        <v>1448</v>
      </c>
      <c r="I85" s="10">
        <v>1307</v>
      </c>
      <c r="J85" s="10">
        <v>1122</v>
      </c>
      <c r="K85" s="10">
        <v>1083</v>
      </c>
      <c r="L85" s="10">
        <v>1037</v>
      </c>
      <c r="M85" s="10">
        <v>1083</v>
      </c>
      <c r="N85" s="10">
        <v>1056</v>
      </c>
      <c r="O85" s="10">
        <v>995</v>
      </c>
      <c r="P85" s="10">
        <v>990</v>
      </c>
      <c r="Q85" s="10">
        <v>1016</v>
      </c>
      <c r="R85" s="10">
        <v>1506</v>
      </c>
    </row>
    <row r="87" spans="1:18" ht="12.75">
      <c r="A87" s="11" t="s">
        <v>65</v>
      </c>
      <c r="B87" s="8">
        <f aca="true" t="shared" si="11" ref="B87:P87">SUM(B88:B89)</f>
        <v>6043.664948846</v>
      </c>
      <c r="C87" s="8">
        <f t="shared" si="11"/>
        <v>6990.058411199001</v>
      </c>
      <c r="D87" s="8">
        <f t="shared" si="11"/>
        <v>6110.435555128</v>
      </c>
      <c r="E87" s="8">
        <f t="shared" si="11"/>
        <v>6476.457816533</v>
      </c>
      <c r="F87" s="8">
        <f t="shared" si="11"/>
        <v>6845.416794846</v>
      </c>
      <c r="G87" s="8">
        <f t="shared" si="11"/>
        <v>7641.68662701</v>
      </c>
      <c r="H87" s="8">
        <f t="shared" si="11"/>
        <v>8198.152287408999</v>
      </c>
      <c r="I87" s="8">
        <f t="shared" si="11"/>
        <v>8730.635263613</v>
      </c>
      <c r="J87" s="8">
        <f t="shared" si="11"/>
        <v>9598.908059313</v>
      </c>
      <c r="K87" s="8">
        <f t="shared" si="11"/>
        <v>10280.452719231</v>
      </c>
      <c r="L87" s="8">
        <f t="shared" si="11"/>
        <v>10718.703384770999</v>
      </c>
      <c r="M87" s="8">
        <f t="shared" si="11"/>
        <v>11806.717865179</v>
      </c>
      <c r="N87" s="8">
        <f t="shared" si="11"/>
        <v>12526.53</v>
      </c>
      <c r="O87" s="8">
        <f t="shared" si="11"/>
        <v>12847</v>
      </c>
      <c r="P87" s="8">
        <f t="shared" si="11"/>
        <v>13330</v>
      </c>
      <c r="Q87" s="8">
        <f>SUM(Q88:Q89)</f>
        <v>14013</v>
      </c>
      <c r="R87" s="8">
        <f>SUM(R88:R89)</f>
        <v>14685</v>
      </c>
    </row>
    <row r="88" spans="1:18" ht="12.75">
      <c r="A88" s="1" t="s">
        <v>66</v>
      </c>
      <c r="B88" s="15">
        <v>5626.895267090999</v>
      </c>
      <c r="C88" s="15">
        <v>6525.186982433001</v>
      </c>
      <c r="D88" s="15">
        <v>5660.869227671</v>
      </c>
      <c r="E88" s="15">
        <v>5060.10195534</v>
      </c>
      <c r="F88" s="15">
        <v>5369.063176436</v>
      </c>
      <c r="G88" s="15">
        <v>5952.170717804001</v>
      </c>
      <c r="H88" s="15">
        <v>6318.820397037</v>
      </c>
      <c r="I88" s="15">
        <v>6664.782962119999</v>
      </c>
      <c r="J88" s="15">
        <v>7315.01204913</v>
      </c>
      <c r="K88" s="14">
        <v>7861.489866855</v>
      </c>
      <c r="L88" s="14">
        <v>8022.749098227</v>
      </c>
      <c r="M88" s="14">
        <v>8948.863939437</v>
      </c>
      <c r="N88" s="14">
        <v>9551.93</v>
      </c>
      <c r="O88" s="14">
        <v>9699</v>
      </c>
      <c r="P88" s="10">
        <v>10098</v>
      </c>
      <c r="Q88" s="10">
        <v>10561</v>
      </c>
      <c r="R88" s="10">
        <v>11106</v>
      </c>
    </row>
    <row r="89" spans="1:18" ht="12.75">
      <c r="A89" s="2" t="s">
        <v>67</v>
      </c>
      <c r="B89" s="16">
        <v>416.769681755</v>
      </c>
      <c r="C89" s="16">
        <v>464.871428766</v>
      </c>
      <c r="D89" s="16">
        <v>449.566327457</v>
      </c>
      <c r="E89" s="16">
        <v>1416.355861193</v>
      </c>
      <c r="F89" s="16">
        <v>1476.35361841</v>
      </c>
      <c r="G89" s="16">
        <v>1689.5159092059998</v>
      </c>
      <c r="H89" s="16">
        <v>1879.3318903719994</v>
      </c>
      <c r="I89" s="16">
        <v>2065.8523014929997</v>
      </c>
      <c r="J89" s="17">
        <v>2283.8960101830003</v>
      </c>
      <c r="K89" s="17">
        <v>2418.9628523759993</v>
      </c>
      <c r="L89" s="14">
        <v>2695.9542865439994</v>
      </c>
      <c r="M89" s="14">
        <v>2857.8539257420002</v>
      </c>
      <c r="N89" s="14">
        <v>2974.6</v>
      </c>
      <c r="O89" s="14">
        <v>3148</v>
      </c>
      <c r="P89" s="10">
        <v>3232</v>
      </c>
      <c r="Q89" s="10">
        <v>3452</v>
      </c>
      <c r="R89" s="10">
        <v>3579</v>
      </c>
    </row>
    <row r="91" spans="1:18" ht="12.75">
      <c r="A91" s="12" t="s">
        <v>68</v>
      </c>
      <c r="B91" s="8">
        <f>SUM(B93:B94)</f>
        <v>205.862022</v>
      </c>
      <c r="C91" s="8">
        <f aca="true" t="shared" si="12" ref="C91:P91">SUM(C93:C94)</f>
        <v>461.3394823</v>
      </c>
      <c r="D91" s="8">
        <f t="shared" si="12"/>
        <v>1066.816018</v>
      </c>
      <c r="E91" s="8">
        <f t="shared" si="12"/>
        <v>1686.42033851</v>
      </c>
      <c r="F91" s="8">
        <f t="shared" si="12"/>
        <v>2202.75727329</v>
      </c>
      <c r="G91" s="8">
        <f t="shared" si="12"/>
        <v>2209.8211655699997</v>
      </c>
      <c r="H91" s="8">
        <f t="shared" si="12"/>
        <v>1703.74825925</v>
      </c>
      <c r="I91" s="8">
        <f t="shared" si="12"/>
        <v>1712.9940312099998</v>
      </c>
      <c r="J91" s="8">
        <f t="shared" si="12"/>
        <v>1726.9536291</v>
      </c>
      <c r="K91" s="8">
        <f t="shared" si="12"/>
        <v>1773.0371203969999</v>
      </c>
      <c r="L91" s="8">
        <f t="shared" si="12"/>
        <v>1588.53496524</v>
      </c>
      <c r="M91" s="8">
        <f t="shared" si="12"/>
        <v>1461.351342858</v>
      </c>
      <c r="N91" s="8">
        <f t="shared" si="12"/>
        <v>1224</v>
      </c>
      <c r="O91" s="8">
        <f t="shared" si="12"/>
        <v>1049</v>
      </c>
      <c r="P91" s="8">
        <f t="shared" si="12"/>
        <v>1116</v>
      </c>
      <c r="Q91" s="8">
        <f>SUM(Q93:Q94)</f>
        <v>1447</v>
      </c>
      <c r="R91" s="8">
        <f>SUM(R93:R94)</f>
        <v>1649</v>
      </c>
    </row>
    <row r="92" spans="1:9" ht="12.75">
      <c r="A92" s="12" t="s">
        <v>69</v>
      </c>
      <c r="B92" s="4"/>
      <c r="C92" s="4"/>
      <c r="D92" s="4"/>
      <c r="E92" s="4"/>
      <c r="F92" s="4"/>
      <c r="G92" s="4"/>
      <c r="H92" s="4"/>
      <c r="I92" s="4"/>
    </row>
    <row r="93" spans="1:18" ht="12.75">
      <c r="A93" s="1" t="s">
        <v>66</v>
      </c>
      <c r="B93" s="17">
        <v>205.862022</v>
      </c>
      <c r="C93" s="17">
        <v>461.3394823</v>
      </c>
      <c r="D93" s="14">
        <v>1066.816018</v>
      </c>
      <c r="E93" s="14">
        <v>1633.10476582</v>
      </c>
      <c r="F93" s="14">
        <v>1652.11000209</v>
      </c>
      <c r="G93" s="14">
        <v>1564.1477158999999</v>
      </c>
      <c r="H93" s="14">
        <v>1142.5369606900001</v>
      </c>
      <c r="I93" s="14">
        <v>1154.2737395299998</v>
      </c>
      <c r="J93" s="14">
        <v>1171.428908</v>
      </c>
      <c r="K93" s="14">
        <v>1213.644077</v>
      </c>
      <c r="L93" s="14">
        <v>1143.005148</v>
      </c>
      <c r="M93" s="14">
        <v>1124</v>
      </c>
      <c r="N93" s="14">
        <v>1020</v>
      </c>
      <c r="O93" s="14">
        <v>941</v>
      </c>
      <c r="P93" s="10">
        <v>979</v>
      </c>
      <c r="Q93" s="10">
        <v>1154</v>
      </c>
      <c r="R93" s="10">
        <v>1292</v>
      </c>
    </row>
    <row r="94" spans="1:18" ht="12.75">
      <c r="A94" s="1" t="s">
        <v>67</v>
      </c>
      <c r="B94" s="17"/>
      <c r="C94" s="17"/>
      <c r="D94" s="17"/>
      <c r="E94" s="14">
        <v>53.31557269</v>
      </c>
      <c r="F94" s="14">
        <v>550.6472712</v>
      </c>
      <c r="G94" s="14">
        <v>645.67344967</v>
      </c>
      <c r="H94" s="14">
        <v>561.2112985599999</v>
      </c>
      <c r="I94" s="14">
        <v>558.72029168</v>
      </c>
      <c r="J94" s="14">
        <v>555.5247211</v>
      </c>
      <c r="K94" s="14">
        <v>559.393043397</v>
      </c>
      <c r="L94" s="14">
        <v>445.52981724</v>
      </c>
      <c r="M94" s="14">
        <v>337.351342858</v>
      </c>
      <c r="N94" s="14">
        <v>204</v>
      </c>
      <c r="O94" s="14">
        <v>108</v>
      </c>
      <c r="P94" s="10">
        <v>137</v>
      </c>
      <c r="Q94" s="10">
        <v>293</v>
      </c>
      <c r="R94" s="10">
        <v>357</v>
      </c>
    </row>
    <row r="95" ht="12.75">
      <c r="A95" s="1"/>
    </row>
    <row r="96" spans="1:18" ht="12.75">
      <c r="A96" s="13" t="s">
        <v>84</v>
      </c>
      <c r="B96" s="10"/>
      <c r="C96" s="10"/>
      <c r="D96" s="10"/>
      <c r="E96" s="10"/>
      <c r="F96" s="10"/>
      <c r="G96" s="10">
        <v>173.0485575</v>
      </c>
      <c r="H96" s="10">
        <v>165.49691967999996</v>
      </c>
      <c r="I96" s="10">
        <v>164.824167951</v>
      </c>
      <c r="J96" s="10">
        <v>153.051013075</v>
      </c>
      <c r="K96" s="10">
        <v>142.28698579399997</v>
      </c>
      <c r="L96" s="10">
        <v>138.586851422</v>
      </c>
      <c r="M96" s="10">
        <v>126.81369658499999</v>
      </c>
      <c r="N96" s="10">
        <v>106.3</v>
      </c>
      <c r="O96" s="10">
        <v>104</v>
      </c>
      <c r="P96" s="10">
        <v>130</v>
      </c>
      <c r="Q96" s="10">
        <v>154</v>
      </c>
      <c r="R96" s="10">
        <v>176</v>
      </c>
    </row>
    <row r="97" ht="12.75">
      <c r="A97" s="1"/>
    </row>
    <row r="98" ht="12.75">
      <c r="A98" s="1"/>
    </row>
    <row r="99" spans="1:18" ht="12.75">
      <c r="A99" s="4" t="s">
        <v>70</v>
      </c>
      <c r="B99" s="8">
        <f>SUM(B7,B75,B81,B87,B91)</f>
        <v>39050.01263596331</v>
      </c>
      <c r="C99" s="8">
        <f>SUM(C7,C75,C81,C87,C91)</f>
        <v>38656.057900728534</v>
      </c>
      <c r="D99" s="8">
        <f>SUM(D7,D75,D81,D87,D91)</f>
        <v>37307.133338224034</v>
      </c>
      <c r="E99" s="8">
        <f aca="true" t="shared" si="13" ref="E99:P99">SUM(E7,E75,E81,E87,E91,E96)</f>
        <v>37280.32734187267</v>
      </c>
      <c r="F99" s="8">
        <f t="shared" si="13"/>
        <v>41306.9186793891</v>
      </c>
      <c r="G99" s="8">
        <f t="shared" si="13"/>
        <v>43853.36861945169</v>
      </c>
      <c r="H99" s="8">
        <f t="shared" si="13"/>
        <v>46641.102115493006</v>
      </c>
      <c r="I99" s="8">
        <f t="shared" si="13"/>
        <v>49782.45272313905</v>
      </c>
      <c r="J99" s="8">
        <f t="shared" si="13"/>
        <v>53950.27611342389</v>
      </c>
      <c r="K99" s="8">
        <f t="shared" si="13"/>
        <v>56159.1914267557</v>
      </c>
      <c r="L99" s="8">
        <f t="shared" si="13"/>
        <v>62418.491090174786</v>
      </c>
      <c r="M99" s="8">
        <f t="shared" si="13"/>
        <v>62334.2192028666</v>
      </c>
      <c r="N99" s="8">
        <f t="shared" si="13"/>
        <v>64186.42999999999</v>
      </c>
      <c r="O99" s="8">
        <f t="shared" si="13"/>
        <v>64187</v>
      </c>
      <c r="P99" s="8">
        <f t="shared" si="13"/>
        <v>66191</v>
      </c>
      <c r="Q99" s="8">
        <f>SUM(Q7,Q75,Q81,Q87,Q91,Q96)</f>
        <v>69120</v>
      </c>
      <c r="R99" s="8">
        <f>SUM(R7,R75,R81,R87,R91,R96)</f>
        <v>72596</v>
      </c>
    </row>
    <row r="101" spans="1:11" ht="12.75">
      <c r="A101" s="1" t="s">
        <v>71</v>
      </c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2.75">
      <c r="A102" s="1" t="s">
        <v>72</v>
      </c>
      <c r="F102" s="10"/>
      <c r="G102" s="10"/>
      <c r="H102" s="10"/>
      <c r="I102" s="10"/>
      <c r="J102" s="10"/>
      <c r="K102" s="10"/>
    </row>
    <row r="103" ht="12.75">
      <c r="A103" s="1" t="s">
        <v>73</v>
      </c>
    </row>
    <row r="104" ht="12.75">
      <c r="A104" s="7" t="s">
        <v>74</v>
      </c>
    </row>
    <row r="105" ht="12.75">
      <c r="A105" s="1" t="s">
        <v>75</v>
      </c>
    </row>
    <row r="106" ht="12.75">
      <c r="A106" s="7" t="s">
        <v>86</v>
      </c>
    </row>
    <row r="107" spans="1:2" ht="12.75">
      <c r="A107" s="1" t="s">
        <v>85</v>
      </c>
      <c r="B107"/>
    </row>
    <row r="108" ht="12.75">
      <c r="A108" s="1" t="s">
        <v>76</v>
      </c>
    </row>
    <row r="110" ht="12.75">
      <c r="A110" s="1" t="s">
        <v>77</v>
      </c>
    </row>
    <row r="111" ht="12.75">
      <c r="A111" s="1" t="s">
        <v>78</v>
      </c>
    </row>
    <row r="113" ht="12.75">
      <c r="A113" s="2" t="s">
        <v>91</v>
      </c>
    </row>
  </sheetData>
  <printOptions gridLines="1" headings="1"/>
  <pageMargins left="0.18" right="0.18" top="1" bottom="1" header="0.4921259845" footer="0.49212598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Kauppina</cp:lastModifiedBy>
  <cp:lastPrinted>2004-05-21T11:52:58Z</cp:lastPrinted>
  <dcterms:created xsi:type="dcterms:W3CDTF">2004-05-21T09:13:39Z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