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3515" windowHeight="912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<sst xmlns="http://schemas.openxmlformats.org/spreadsheetml/2006/main" count="37" uniqueCount="35">
  <si>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Tietoja lainattaessa lähteenä mainittava Tilastokeskus/ Taloudelliset olot</t>
  </si>
  <si>
    <t>milj.euroa</t>
  </si>
  <si>
    <r>
      <t xml:space="preserve">1000 + 4000 Tulo-ja omaisuusverot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</si>
  <si>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Valtio</t>
  </si>
  <si>
    <t xml:space="preserve">      - Kunnat</t>
  </si>
  <si>
    <r>
      <t xml:space="preserve">2000 + 3000 Sosiaaliturvamaksut </t>
    </r>
    <r>
      <rPr>
        <b/>
        <vertAlign val="superscript"/>
        <sz val="11"/>
        <color indexed="8"/>
        <rFont val="Arial"/>
        <family val="2"/>
      </rPr>
      <t xml:space="preserve">  </t>
    </r>
    <r>
      <rPr>
        <vertAlign val="superscript"/>
        <sz val="11"/>
        <color indexed="8"/>
        <rFont val="Arial"/>
        <family val="2"/>
      </rPr>
      <t>1)</t>
    </r>
  </si>
  <si>
    <t xml:space="preserve">      - Työeläkemaksut</t>
  </si>
  <si>
    <t xml:space="preserve">          - Työnantajat</t>
  </si>
  <si>
    <t xml:space="preserve">          - Vakuutetut</t>
  </si>
  <si>
    <t xml:space="preserve">      - Muut sosiaaliturvamaksut</t>
  </si>
  <si>
    <t xml:space="preserve"> 6000 Muut verot</t>
  </si>
  <si>
    <t>VEROT JA PAKOLLISET SOSIAALITURVAMAKSUT YHTEENSÄ</t>
  </si>
  <si>
    <t xml:space="preserve"> Valtio</t>
  </si>
  <si>
    <t xml:space="preserve"> Kunnat</t>
  </si>
  <si>
    <t xml:space="preserve"> Sosiaaliturvarahastot</t>
  </si>
  <si>
    <t xml:space="preserve"> Euroopan unioni</t>
  </si>
  <si>
    <t>VEROASTE %</t>
  </si>
  <si>
    <t xml:space="preserve"> Valtio %</t>
  </si>
  <si>
    <t xml:space="preserve"> Kunnat %</t>
  </si>
  <si>
    <t xml:space="preserve"> Sosiaaliturvarahastot %</t>
  </si>
  <si>
    <t xml:space="preserve"> Euroopan unioni %</t>
  </si>
  <si>
    <r>
      <t xml:space="preserve">1000 + 4000 Tulo-ja omaisuusverot % </t>
    </r>
    <r>
      <rPr>
        <b/>
        <i/>
        <vertAlign val="superscript"/>
        <sz val="11"/>
        <color indexed="8"/>
        <rFont val="Arial"/>
        <family val="2"/>
      </rPr>
      <t xml:space="preserve">  1)</t>
    </r>
  </si>
  <si>
    <r>
      <t xml:space="preserve">2000 + 3000 Sosiaaliturvamaksut %   </t>
    </r>
    <r>
      <rPr>
        <b/>
        <i/>
        <vertAlign val="superscript"/>
        <sz val="11"/>
        <color indexed="8"/>
        <rFont val="Arial"/>
        <family val="2"/>
      </rPr>
      <t>1)</t>
    </r>
  </si>
  <si>
    <t xml:space="preserve">      - Työeläkemaksut %</t>
  </si>
  <si>
    <t xml:space="preserve">      - Muut sosiaaliturvamaksut %</t>
  </si>
  <si>
    <t>6000 Muut verot %</t>
  </si>
  <si>
    <r>
      <t xml:space="preserve">1) </t>
    </r>
    <r>
      <rPr>
        <sz val="11"/>
        <color indexed="8"/>
        <rFont val="Arial"/>
        <family val="2"/>
      </rPr>
      <t xml:space="preserve"> KEVA- ja SAVA-maksut on luokiteltu sosiaaliturvamaksuihin.</t>
    </r>
  </si>
  <si>
    <t>BRUTTOKANSANTUOTE, MH</t>
  </si>
  <si>
    <r>
      <t>2)</t>
    </r>
    <r>
      <rPr>
        <sz val="11"/>
        <color indexed="8"/>
        <rFont val="Arial"/>
        <family val="2"/>
      </rPr>
      <t xml:space="preserve"> Sisältää EU-tullit.</t>
    </r>
  </si>
  <si>
    <r>
      <t xml:space="preserve">5000 Tavaroista ja palveluista maksetut verot %   </t>
    </r>
    <r>
      <rPr>
        <b/>
        <i/>
        <vertAlign val="superscript"/>
        <sz val="11"/>
        <color indexed="8"/>
        <rFont val="Arial"/>
        <family val="2"/>
      </rPr>
      <t>2)</t>
    </r>
  </si>
  <si>
    <r>
      <t xml:space="preserve"> 5000 Tavaroista ja palveluista maksetut verot   </t>
    </r>
    <r>
      <rPr>
        <b/>
        <vertAlign val="superscript"/>
        <sz val="11"/>
        <color indexed="8"/>
        <rFont val="Arial"/>
        <family val="2"/>
      </rPr>
      <t>2)</t>
    </r>
  </si>
  <si>
    <t xml:space="preserve">VEROASTE  OECD:N  VEROTILASTON MUKAAN      </t>
  </si>
  <si>
    <t>Versio :200507</t>
  </si>
  <si>
    <t>2003*</t>
  </si>
  <si>
    <t>2004*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</si>
</sst>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</numFmts>
  <fonts count="12">
    <font>
      <sz val="10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Helvetica"/>
      <family val="2"/>
    </font>
    <font>
      <b/>
      <i/>
      <sz val="14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b/>
      <i/>
      <vertAlign val="superscript"/>
      <sz val="11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 quotePrefix="1">
      <alignment horizontal="left"/>
    </xf>
    <xf numFmtId="0" fontId="3" fillId="0" borderId="0" xfId="0" applyFont="1" applyAlignment="1">
      <alignment/>
    </xf>
    <xf numFmtId="14" fontId="1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zoomScale="75" zoomScaleNormal="75" workbookViewId="0" topLeftCell="A1">
      <selection activeCell="H33" sqref="H33"/>
    </sheetView>
  </sheetViews>
  <sheetFormatPr defaultColWidth="9.140625" defaultRowHeight="12.75"/>
  <cols>
    <col min="1" max="1" width="55.421875" style="0" customWidth="1"/>
  </cols>
  <sheetData>
    <row r="1" spans="1:7" ht="14.25">
      <c r="A1" s="1"/>
      <c r="G1" t="s">
        <v>32</v>
      </c>
    </row>
    <row r="2" ht="15">
      <c r="A2" s="2"/>
    </row>
    <row r="3" ht="15">
      <c r="A3" s="2"/>
    </row>
    <row r="4" ht="15.75">
      <c r="A4" s="3" t="s">
        <v>0</v>
      </c>
    </row>
    <row r="5" ht="14.25">
      <c r="A5" s="4"/>
    </row>
    <row r="6" ht="14.25">
      <c r="A6" s="4"/>
    </row>
    <row r="7" ht="18.75">
      <c r="A7" s="5" t="s">
        <v>31</v>
      </c>
    </row>
    <row r="8" ht="15">
      <c r="A8" s="6" t="s">
        <v>1</v>
      </c>
    </row>
    <row r="9" ht="15">
      <c r="A9" s="6"/>
    </row>
    <row r="10" spans="1:31" ht="15">
      <c r="A10" s="6"/>
      <c r="B10" s="6">
        <v>1975</v>
      </c>
      <c r="C10" s="6">
        <v>1976</v>
      </c>
      <c r="D10" s="6">
        <v>1977</v>
      </c>
      <c r="E10" s="6">
        <v>1978</v>
      </c>
      <c r="F10" s="6">
        <v>1979</v>
      </c>
      <c r="G10" s="6">
        <v>1980</v>
      </c>
      <c r="H10" s="6">
        <v>1981</v>
      </c>
      <c r="I10" s="6">
        <v>1982</v>
      </c>
      <c r="J10" s="6">
        <v>1983</v>
      </c>
      <c r="K10" s="6">
        <v>1984</v>
      </c>
      <c r="L10" s="6">
        <v>1985</v>
      </c>
      <c r="M10" s="6">
        <v>1986</v>
      </c>
      <c r="N10" s="6">
        <v>1987</v>
      </c>
      <c r="O10" s="6">
        <v>1988</v>
      </c>
      <c r="P10" s="6">
        <v>1989</v>
      </c>
      <c r="Q10" s="6">
        <v>1990</v>
      </c>
      <c r="R10" s="6">
        <v>1991</v>
      </c>
      <c r="S10" s="6">
        <v>1992</v>
      </c>
      <c r="T10" s="6">
        <v>1993</v>
      </c>
      <c r="U10" s="6">
        <v>1994</v>
      </c>
      <c r="V10" s="16">
        <v>1995</v>
      </c>
      <c r="W10" s="16">
        <v>1996</v>
      </c>
      <c r="X10" s="16">
        <v>1997</v>
      </c>
      <c r="Y10" s="17">
        <v>1998</v>
      </c>
      <c r="Z10" s="17">
        <v>1999</v>
      </c>
      <c r="AA10" s="17">
        <v>2000</v>
      </c>
      <c r="AB10" s="18">
        <v>2001</v>
      </c>
      <c r="AC10" s="18">
        <v>2002</v>
      </c>
      <c r="AD10" s="18" t="s">
        <v>33</v>
      </c>
      <c r="AE10" s="18" t="s">
        <v>34</v>
      </c>
    </row>
    <row r="11" spans="1:33" ht="17.25">
      <c r="A11" s="7" t="s">
        <v>2</v>
      </c>
      <c r="B11" s="15">
        <f>SUM(B12:B13)</f>
        <v>2977.9719359219</v>
      </c>
      <c r="C11" s="15">
        <f aca="true" t="shared" si="0" ref="C11:V11">SUM(C12:C13)</f>
        <v>3931.6066072058998</v>
      </c>
      <c r="D11" s="15">
        <f t="shared" si="0"/>
        <v>4043.2833900779005</v>
      </c>
      <c r="E11" s="15">
        <f t="shared" si="0"/>
        <v>3871.2271409854</v>
      </c>
      <c r="F11" s="15">
        <f t="shared" si="0"/>
        <v>4189.6068857124</v>
      </c>
      <c r="G11" s="15">
        <f t="shared" si="0"/>
        <v>4874.1897715224</v>
      </c>
      <c r="H11" s="15">
        <f t="shared" si="0"/>
        <v>6076.021087821999</v>
      </c>
      <c r="I11" s="15">
        <f t="shared" si="0"/>
        <v>6762.621304254</v>
      </c>
      <c r="J11" s="15">
        <f t="shared" si="0"/>
        <v>7586.663126359999</v>
      </c>
      <c r="K11" s="15">
        <f t="shared" si="0"/>
        <v>8760.292873347</v>
      </c>
      <c r="L11" s="15">
        <f t="shared" si="0"/>
        <v>9925.718058088</v>
      </c>
      <c r="M11" s="15">
        <f t="shared" si="0"/>
        <v>11284.110321983002</v>
      </c>
      <c r="N11" s="15">
        <f t="shared" si="0"/>
        <v>11023.009920379</v>
      </c>
      <c r="O11" s="15">
        <f t="shared" si="0"/>
        <v>13689.883664664801</v>
      </c>
      <c r="P11" s="15">
        <f t="shared" si="0"/>
        <v>15048.681322973898</v>
      </c>
      <c r="Q11" s="15">
        <f t="shared" si="0"/>
        <v>16278.967930862</v>
      </c>
      <c r="R11" s="15">
        <f t="shared" si="0"/>
        <v>15576.5984223245</v>
      </c>
      <c r="S11" s="15">
        <f t="shared" si="0"/>
        <v>14277.5766037379</v>
      </c>
      <c r="T11" s="15">
        <f t="shared" si="0"/>
        <v>13593.1210682296</v>
      </c>
      <c r="U11" s="15">
        <f t="shared" si="0"/>
        <v>15462.7349376735</v>
      </c>
      <c r="V11" s="15">
        <f t="shared" si="0"/>
        <v>16826.243371395998</v>
      </c>
      <c r="W11" s="15">
        <f aca="true" t="shared" si="1" ref="W11:AD11">SUM(W12:W13)</f>
        <v>19091.244255931</v>
      </c>
      <c r="X11" s="15">
        <f t="shared" si="1"/>
        <v>20225.630009515</v>
      </c>
      <c r="Y11" s="15">
        <f t="shared" si="1"/>
        <v>22531.213300744297</v>
      </c>
      <c r="Z11" s="15">
        <f t="shared" si="1"/>
        <v>23145.585151199004</v>
      </c>
      <c r="AA11" s="15">
        <f t="shared" si="1"/>
        <v>28429.143410438</v>
      </c>
      <c r="AB11" s="15">
        <f t="shared" si="1"/>
        <v>26912.186488391504</v>
      </c>
      <c r="AC11" s="15">
        <f t="shared" si="1"/>
        <v>27585.7</v>
      </c>
      <c r="AD11" s="15">
        <f t="shared" si="1"/>
        <v>26365</v>
      </c>
      <c r="AE11" s="15">
        <f>SUM(AE12:AE13)</f>
        <v>27236</v>
      </c>
      <c r="AF11" s="22"/>
      <c r="AG11" s="22"/>
    </row>
    <row r="12" spans="1:33" ht="14.25">
      <c r="A12" s="1" t="s">
        <v>3</v>
      </c>
      <c r="B12" s="22">
        <v>1430.811200579</v>
      </c>
      <c r="C12" s="22">
        <v>2082.043979871</v>
      </c>
      <c r="D12" s="22">
        <v>1940.261557211</v>
      </c>
      <c r="E12" s="22">
        <v>1749.2000728279997</v>
      </c>
      <c r="F12" s="22">
        <v>1805.3748400629997</v>
      </c>
      <c r="G12" s="22">
        <v>2295.196107035</v>
      </c>
      <c r="H12" s="22">
        <v>2912.242567131999</v>
      </c>
      <c r="I12" s="22">
        <v>3150.8199998840005</v>
      </c>
      <c r="J12" s="22">
        <v>3606.2485175919996</v>
      </c>
      <c r="K12" s="22">
        <v>4199.694065917</v>
      </c>
      <c r="L12" s="22">
        <v>4827.0133356179995</v>
      </c>
      <c r="M12" s="22">
        <v>5715.006399563002</v>
      </c>
      <c r="N12" s="22">
        <v>5182.1777984089995</v>
      </c>
      <c r="O12" s="22">
        <v>6943.529558034801</v>
      </c>
      <c r="P12" s="22">
        <v>7623.352557633898</v>
      </c>
      <c r="Q12" s="22">
        <v>7901.022750452001</v>
      </c>
      <c r="R12" s="22">
        <v>7509.2963417845</v>
      </c>
      <c r="S12" s="22">
        <v>6356.9252676979</v>
      </c>
      <c r="T12" s="22">
        <v>5699.3889277896</v>
      </c>
      <c r="U12" s="22">
        <v>6447.5257034135</v>
      </c>
      <c r="V12" s="22">
        <v>7071.680012396</v>
      </c>
      <c r="W12" s="22">
        <v>8476.399653981</v>
      </c>
      <c r="X12" s="22">
        <v>9427.589210849</v>
      </c>
      <c r="Y12" s="22">
        <v>10796.455751764299</v>
      </c>
      <c r="Z12" s="22">
        <v>10975.338604539003</v>
      </c>
      <c r="AA12" s="22">
        <v>14969.500032238</v>
      </c>
      <c r="AB12" s="22">
        <v>13129.858667401502</v>
      </c>
      <c r="AC12" s="22">
        <v>13838.7</v>
      </c>
      <c r="AD12" s="22">
        <v>12856</v>
      </c>
      <c r="AE12" s="22">
        <v>13487</v>
      </c>
      <c r="AF12" s="22"/>
      <c r="AG12" s="22"/>
    </row>
    <row r="13" spans="1:33" ht="14.25">
      <c r="A13" s="1" t="s">
        <v>4</v>
      </c>
      <c r="B13" s="22">
        <v>1547.1607353429</v>
      </c>
      <c r="C13" s="22">
        <v>1849.5626273348998</v>
      </c>
      <c r="D13" s="22">
        <v>2103.0218328669002</v>
      </c>
      <c r="E13" s="22">
        <v>2122.0270681574</v>
      </c>
      <c r="F13" s="22">
        <v>2384.2320456494003</v>
      </c>
      <c r="G13" s="22">
        <v>2578.9936644874</v>
      </c>
      <c r="H13" s="22">
        <v>3163.77852069</v>
      </c>
      <c r="I13" s="22">
        <v>3611.80130437</v>
      </c>
      <c r="J13" s="22">
        <v>3980.414608768</v>
      </c>
      <c r="K13" s="22">
        <v>4560.598807429999</v>
      </c>
      <c r="L13" s="22">
        <v>5098.70472247</v>
      </c>
      <c r="M13" s="22">
        <v>5569.10392242</v>
      </c>
      <c r="N13" s="22">
        <v>5840.83212197</v>
      </c>
      <c r="O13" s="22">
        <v>6746.35410663</v>
      </c>
      <c r="P13" s="22">
        <v>7425.32876534</v>
      </c>
      <c r="Q13" s="22">
        <v>8377.945180409999</v>
      </c>
      <c r="R13" s="22">
        <v>8067.30208054</v>
      </c>
      <c r="S13" s="22">
        <v>7920.65133604</v>
      </c>
      <c r="T13" s="22">
        <v>7893.73214044</v>
      </c>
      <c r="U13" s="22">
        <v>9015.209234259999</v>
      </c>
      <c r="V13" s="22">
        <v>9754.563358999998</v>
      </c>
      <c r="W13" s="22">
        <v>10614.84460195</v>
      </c>
      <c r="X13" s="22">
        <v>10798.040798666001</v>
      </c>
      <c r="Y13" s="22">
        <v>11734.75754898</v>
      </c>
      <c r="Z13" s="22">
        <v>12170.24654666</v>
      </c>
      <c r="AA13" s="22">
        <v>13459.643378199999</v>
      </c>
      <c r="AB13" s="22">
        <v>13782.327820990002</v>
      </c>
      <c r="AC13" s="22">
        <v>13747</v>
      </c>
      <c r="AD13" s="22">
        <v>13509</v>
      </c>
      <c r="AE13" s="22">
        <v>13749</v>
      </c>
      <c r="AF13" s="22"/>
      <c r="AG13" s="22"/>
    </row>
    <row r="14" spans="1:33" ht="14.25">
      <c r="A14" s="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7.25">
      <c r="A15" s="6" t="s">
        <v>5</v>
      </c>
      <c r="B15" s="15">
        <f>B16+B19</f>
        <v>1446.2192009999999</v>
      </c>
      <c r="C15" s="15">
        <f aca="true" t="shared" si="2" ref="C15:AD15">C16+C19</f>
        <v>1861.5439013</v>
      </c>
      <c r="D15" s="15">
        <f t="shared" si="2"/>
        <v>2160.4487338</v>
      </c>
      <c r="E15" s="15">
        <f t="shared" si="2"/>
        <v>2036.8985321999999</v>
      </c>
      <c r="F15" s="15">
        <f t="shared" si="2"/>
        <v>2338.9257753</v>
      </c>
      <c r="G15" s="15">
        <f t="shared" si="2"/>
        <v>2762.52805459</v>
      </c>
      <c r="H15" s="15">
        <f t="shared" si="2"/>
        <v>3231.754899735</v>
      </c>
      <c r="I15" s="15">
        <f t="shared" si="2"/>
        <v>3371.1681879264997</v>
      </c>
      <c r="J15" s="15">
        <f t="shared" si="2"/>
        <v>3573.1681879264997</v>
      </c>
      <c r="K15" s="15">
        <f t="shared" si="2"/>
        <v>4201.75624356</v>
      </c>
      <c r="L15" s="15">
        <f t="shared" si="2"/>
        <v>5081.8540987</v>
      </c>
      <c r="M15" s="15">
        <f t="shared" si="2"/>
        <v>5479.8409396323</v>
      </c>
      <c r="N15" s="15">
        <f t="shared" si="2"/>
        <v>5893</v>
      </c>
      <c r="O15" s="15">
        <f t="shared" si="2"/>
        <v>7294</v>
      </c>
      <c r="P15" s="15">
        <f t="shared" si="2"/>
        <v>8274.94134278</v>
      </c>
      <c r="Q15" s="15">
        <f t="shared" si="2"/>
        <v>10011.610287446</v>
      </c>
      <c r="R15" s="15">
        <f t="shared" si="2"/>
        <v>10737.699852699001</v>
      </c>
      <c r="S15" s="15">
        <f t="shared" si="2"/>
        <v>11134.627477728</v>
      </c>
      <c r="T15" s="15">
        <f t="shared" si="2"/>
        <v>11847.521446543</v>
      </c>
      <c r="U15" s="15">
        <f t="shared" si="2"/>
        <v>13107.143403736</v>
      </c>
      <c r="V15" s="15">
        <f t="shared" si="2"/>
        <v>13517.53337778</v>
      </c>
      <c r="W15" s="15">
        <f t="shared" si="2"/>
        <v>13487.589894858998</v>
      </c>
      <c r="X15" s="15">
        <f t="shared" si="2"/>
        <v>13764.629294823</v>
      </c>
      <c r="Y15" s="15">
        <f t="shared" si="2"/>
        <v>14711.861688413</v>
      </c>
      <c r="Z15" s="15">
        <f t="shared" si="2"/>
        <v>15442.489839628</v>
      </c>
      <c r="AA15" s="15">
        <f t="shared" si="2"/>
        <v>15756.238350010999</v>
      </c>
      <c r="AB15" s="15">
        <f t="shared" si="2"/>
        <v>16781.069208037</v>
      </c>
      <c r="AC15" s="15">
        <f t="shared" si="2"/>
        <v>17041.73</v>
      </c>
      <c r="AD15" s="15">
        <f t="shared" si="2"/>
        <v>17155</v>
      </c>
      <c r="AE15" s="15">
        <f>AE16+AE19</f>
        <v>17848</v>
      </c>
      <c r="AF15" s="22"/>
      <c r="AG15" s="22"/>
    </row>
    <row r="16" spans="1:33" ht="14.25">
      <c r="A16" s="8" t="s">
        <v>6</v>
      </c>
      <c r="B16" s="19">
        <f>SUM(B17:B18)</f>
        <v>453</v>
      </c>
      <c r="C16" s="19">
        <f aca="true" t="shared" si="3" ref="C16:AD16">SUM(C17:C18)</f>
        <v>614</v>
      </c>
      <c r="D16" s="19">
        <f t="shared" si="3"/>
        <v>815</v>
      </c>
      <c r="E16" s="19">
        <f t="shared" si="3"/>
        <v>751</v>
      </c>
      <c r="F16" s="19">
        <f t="shared" si="3"/>
        <v>978</v>
      </c>
      <c r="G16" s="19">
        <f t="shared" si="3"/>
        <v>1289</v>
      </c>
      <c r="H16" s="19">
        <f t="shared" si="3"/>
        <v>1566</v>
      </c>
      <c r="I16" s="19">
        <f t="shared" si="3"/>
        <v>1543</v>
      </c>
      <c r="J16" s="19">
        <f t="shared" si="3"/>
        <v>1581</v>
      </c>
      <c r="K16" s="19">
        <f t="shared" si="3"/>
        <v>1725</v>
      </c>
      <c r="L16" s="19">
        <f t="shared" si="3"/>
        <v>2073</v>
      </c>
      <c r="M16" s="19">
        <f t="shared" si="3"/>
        <v>2357</v>
      </c>
      <c r="N16" s="19">
        <f t="shared" si="3"/>
        <v>2661</v>
      </c>
      <c r="O16" s="19">
        <f t="shared" si="3"/>
        <v>3779</v>
      </c>
      <c r="P16" s="19">
        <f t="shared" si="3"/>
        <v>4528</v>
      </c>
      <c r="Q16" s="19">
        <f t="shared" si="3"/>
        <v>6043.664948846</v>
      </c>
      <c r="R16" s="19">
        <f t="shared" si="3"/>
        <v>6990.058411199001</v>
      </c>
      <c r="S16" s="19">
        <f t="shared" si="3"/>
        <v>6110.435555128</v>
      </c>
      <c r="T16" s="19">
        <f t="shared" si="3"/>
        <v>6476.457816533</v>
      </c>
      <c r="U16" s="19">
        <f t="shared" si="3"/>
        <v>6845.416794846</v>
      </c>
      <c r="V16" s="19">
        <f t="shared" si="3"/>
        <v>7641.68662701</v>
      </c>
      <c r="W16" s="19">
        <f t="shared" si="3"/>
        <v>8198.152287408999</v>
      </c>
      <c r="X16" s="19">
        <f t="shared" si="3"/>
        <v>8730.635263613</v>
      </c>
      <c r="Y16" s="19">
        <f t="shared" si="3"/>
        <v>9598.908059313</v>
      </c>
      <c r="Z16" s="19">
        <f t="shared" si="3"/>
        <v>10280.452719231</v>
      </c>
      <c r="AA16" s="19">
        <f t="shared" si="3"/>
        <v>10718.703384770999</v>
      </c>
      <c r="AB16" s="19">
        <f t="shared" si="3"/>
        <v>11806.717865179</v>
      </c>
      <c r="AC16" s="19">
        <f t="shared" si="3"/>
        <v>12526.53</v>
      </c>
      <c r="AD16" s="19">
        <f t="shared" si="3"/>
        <v>12847</v>
      </c>
      <c r="AE16" s="19">
        <f>SUM(AE17:AE18)</f>
        <v>13412</v>
      </c>
      <c r="AF16" s="22"/>
      <c r="AG16" s="22"/>
    </row>
    <row r="17" spans="1:33" ht="14.25">
      <c r="A17" s="1" t="s">
        <v>7</v>
      </c>
      <c r="B17" s="22">
        <v>415</v>
      </c>
      <c r="C17" s="22">
        <v>561</v>
      </c>
      <c r="D17" s="22">
        <v>746</v>
      </c>
      <c r="E17" s="22">
        <v>677</v>
      </c>
      <c r="F17" s="22">
        <v>898</v>
      </c>
      <c r="G17" s="22">
        <v>1195</v>
      </c>
      <c r="H17" s="22">
        <v>1413</v>
      </c>
      <c r="I17" s="22">
        <v>1399</v>
      </c>
      <c r="J17" s="22">
        <v>1438</v>
      </c>
      <c r="K17" s="22">
        <v>1568</v>
      </c>
      <c r="L17" s="22">
        <v>1894</v>
      </c>
      <c r="M17" s="22">
        <v>2146</v>
      </c>
      <c r="N17" s="22">
        <v>2418</v>
      </c>
      <c r="O17" s="22">
        <v>3498</v>
      </c>
      <c r="P17" s="22">
        <v>4184</v>
      </c>
      <c r="Q17" s="22">
        <v>5626.895267090999</v>
      </c>
      <c r="R17" s="22">
        <v>6525.186982433001</v>
      </c>
      <c r="S17" s="22">
        <v>5660.869227671</v>
      </c>
      <c r="T17" s="22">
        <v>5060.10195534</v>
      </c>
      <c r="U17" s="22">
        <v>5369.063176436</v>
      </c>
      <c r="V17" s="22">
        <v>5952.170717804001</v>
      </c>
      <c r="W17" s="22">
        <v>6318.820397037</v>
      </c>
      <c r="X17" s="22">
        <v>6664.782962119999</v>
      </c>
      <c r="Y17" s="22">
        <v>7315.01204913</v>
      </c>
      <c r="Z17" s="22">
        <v>7861.489866855</v>
      </c>
      <c r="AA17" s="22">
        <v>8022.749098227</v>
      </c>
      <c r="AB17" s="22">
        <v>8948.863939437</v>
      </c>
      <c r="AC17" s="22">
        <v>9551.93</v>
      </c>
      <c r="AD17" s="22">
        <v>9699</v>
      </c>
      <c r="AE17" s="22">
        <v>10158</v>
      </c>
      <c r="AF17" s="22"/>
      <c r="AG17" s="22"/>
    </row>
    <row r="18" spans="1:33" ht="14.25">
      <c r="A18" s="1" t="s">
        <v>8</v>
      </c>
      <c r="B18" s="22">
        <v>38</v>
      </c>
      <c r="C18" s="22">
        <v>53</v>
      </c>
      <c r="D18" s="22">
        <v>69</v>
      </c>
      <c r="E18" s="22">
        <v>74</v>
      </c>
      <c r="F18" s="22">
        <v>80</v>
      </c>
      <c r="G18" s="22">
        <v>94</v>
      </c>
      <c r="H18" s="22">
        <v>153</v>
      </c>
      <c r="I18" s="22">
        <v>144</v>
      </c>
      <c r="J18" s="22">
        <v>143</v>
      </c>
      <c r="K18" s="22">
        <v>157</v>
      </c>
      <c r="L18" s="22">
        <v>179</v>
      </c>
      <c r="M18" s="22">
        <v>211</v>
      </c>
      <c r="N18" s="22">
        <v>243</v>
      </c>
      <c r="O18" s="22">
        <v>281</v>
      </c>
      <c r="P18" s="22">
        <v>344</v>
      </c>
      <c r="Q18" s="22">
        <v>416.769681755</v>
      </c>
      <c r="R18" s="22">
        <v>464.871428766</v>
      </c>
      <c r="S18" s="22">
        <v>449.566327457</v>
      </c>
      <c r="T18" s="22">
        <v>1416.355861193</v>
      </c>
      <c r="U18" s="22">
        <v>1476.35361841</v>
      </c>
      <c r="V18" s="22">
        <v>1689.5159092059998</v>
      </c>
      <c r="W18" s="22">
        <v>1879.3318903719994</v>
      </c>
      <c r="X18" s="22">
        <v>2065.8523014929997</v>
      </c>
      <c r="Y18" s="22">
        <v>2283.8960101830003</v>
      </c>
      <c r="Z18" s="22">
        <v>2418.9628523759993</v>
      </c>
      <c r="AA18" s="22">
        <v>2695.9542865439994</v>
      </c>
      <c r="AB18" s="22">
        <v>2857.8539257420002</v>
      </c>
      <c r="AC18" s="22">
        <v>2974.6</v>
      </c>
      <c r="AD18" s="22">
        <v>3148</v>
      </c>
      <c r="AE18" s="22">
        <v>3254</v>
      </c>
      <c r="AF18" s="22"/>
      <c r="AG18" s="22"/>
    </row>
    <row r="19" spans="1:33" ht="14.25">
      <c r="A19" s="8" t="s">
        <v>9</v>
      </c>
      <c r="B19" s="19">
        <f>SUM(B20:B21)</f>
        <v>993.219201</v>
      </c>
      <c r="C19" s="19">
        <f aca="true" t="shared" si="4" ref="C19:AD19">SUM(C20:C21)</f>
        <v>1247.5439013</v>
      </c>
      <c r="D19" s="19">
        <f t="shared" si="4"/>
        <v>1345.4487338</v>
      </c>
      <c r="E19" s="19">
        <f t="shared" si="4"/>
        <v>1285.8985321999999</v>
      </c>
      <c r="F19" s="19">
        <f t="shared" si="4"/>
        <v>1360.9257753</v>
      </c>
      <c r="G19" s="19">
        <f t="shared" si="4"/>
        <v>1473.52805459</v>
      </c>
      <c r="H19" s="19">
        <f t="shared" si="4"/>
        <v>1665.754899735</v>
      </c>
      <c r="I19" s="19">
        <f t="shared" si="4"/>
        <v>1828.1681879265</v>
      </c>
      <c r="J19" s="19">
        <f t="shared" si="4"/>
        <v>1992.1681879265</v>
      </c>
      <c r="K19" s="19">
        <f t="shared" si="4"/>
        <v>2476.7562435600003</v>
      </c>
      <c r="L19" s="19">
        <f t="shared" si="4"/>
        <v>3008.8540986999997</v>
      </c>
      <c r="M19" s="19">
        <f t="shared" si="4"/>
        <v>3122.8409396323</v>
      </c>
      <c r="N19" s="19">
        <f t="shared" si="4"/>
        <v>3232</v>
      </c>
      <c r="O19" s="19">
        <f t="shared" si="4"/>
        <v>3515</v>
      </c>
      <c r="P19" s="19">
        <f t="shared" si="4"/>
        <v>3746.94134278</v>
      </c>
      <c r="Q19" s="19">
        <f t="shared" si="4"/>
        <v>3967.9453386</v>
      </c>
      <c r="R19" s="19">
        <f t="shared" si="4"/>
        <v>3747.6414415</v>
      </c>
      <c r="S19" s="19">
        <f t="shared" si="4"/>
        <v>5024.1919226</v>
      </c>
      <c r="T19" s="19">
        <f t="shared" si="4"/>
        <v>5371.0636300099995</v>
      </c>
      <c r="U19" s="19">
        <f t="shared" si="4"/>
        <v>6261.72660889</v>
      </c>
      <c r="V19" s="19">
        <f t="shared" si="4"/>
        <v>5875.846750770001</v>
      </c>
      <c r="W19" s="19">
        <f t="shared" si="4"/>
        <v>5289.43760745</v>
      </c>
      <c r="X19" s="19">
        <f t="shared" si="4"/>
        <v>5033.99403121</v>
      </c>
      <c r="Y19" s="19">
        <f t="shared" si="4"/>
        <v>5112.9536291</v>
      </c>
      <c r="Z19" s="19">
        <f t="shared" si="4"/>
        <v>5162.037120397</v>
      </c>
      <c r="AA19" s="19">
        <f t="shared" si="4"/>
        <v>5037.53496524</v>
      </c>
      <c r="AB19" s="19">
        <f t="shared" si="4"/>
        <v>4974.351342858</v>
      </c>
      <c r="AC19" s="19">
        <f t="shared" si="4"/>
        <v>4515.2</v>
      </c>
      <c r="AD19" s="19">
        <f t="shared" si="4"/>
        <v>4308</v>
      </c>
      <c r="AE19" s="19">
        <f>SUM(AE20:AE21)</f>
        <v>4436</v>
      </c>
      <c r="AF19" s="22"/>
      <c r="AG19" s="22"/>
    </row>
    <row r="20" spans="1:33" ht="14.25">
      <c r="A20" s="1" t="s">
        <v>7</v>
      </c>
      <c r="B20" s="22">
        <v>688.219201</v>
      </c>
      <c r="C20" s="22">
        <v>879.5439013</v>
      </c>
      <c r="D20" s="22">
        <v>939.4487338</v>
      </c>
      <c r="E20" s="22">
        <v>967.8985322</v>
      </c>
      <c r="F20" s="22">
        <v>991.9257752999999</v>
      </c>
      <c r="G20" s="22">
        <v>1040.52805459</v>
      </c>
      <c r="H20" s="22">
        <v>1143.754899735</v>
      </c>
      <c r="I20" s="22">
        <v>1288.1681879265</v>
      </c>
      <c r="J20" s="22">
        <v>1410.1681879265</v>
      </c>
      <c r="K20" s="22">
        <v>1666.75624356</v>
      </c>
      <c r="L20" s="22">
        <v>2005.8540987</v>
      </c>
      <c r="M20" s="22">
        <v>2082.8409396323</v>
      </c>
      <c r="N20" s="22">
        <v>2132</v>
      </c>
      <c r="O20" s="22">
        <v>2313</v>
      </c>
      <c r="P20" s="22">
        <v>2526.94134278</v>
      </c>
      <c r="Q20" s="22">
        <v>2499.9453386</v>
      </c>
      <c r="R20" s="22">
        <v>2392.6414415</v>
      </c>
      <c r="S20" s="22">
        <v>2656.1919226</v>
      </c>
      <c r="T20" s="22">
        <v>3325.74805732</v>
      </c>
      <c r="U20" s="22">
        <v>3436.0793376899996</v>
      </c>
      <c r="V20" s="22">
        <v>3520.1733011</v>
      </c>
      <c r="W20" s="22">
        <v>3227.22630889</v>
      </c>
      <c r="X20" s="22">
        <v>3143.27373953</v>
      </c>
      <c r="Y20" s="22">
        <v>3433.428908</v>
      </c>
      <c r="Z20" s="22">
        <v>3475.644077</v>
      </c>
      <c r="AA20" s="22">
        <v>3548.005148</v>
      </c>
      <c r="AB20" s="22">
        <v>3554</v>
      </c>
      <c r="AC20" s="22">
        <v>3255</v>
      </c>
      <c r="AD20" s="22">
        <v>3205</v>
      </c>
      <c r="AE20" s="22">
        <v>3309</v>
      </c>
      <c r="AF20" s="22"/>
      <c r="AG20" s="22"/>
    </row>
    <row r="21" spans="1:33" ht="14.25">
      <c r="A21" s="1" t="s">
        <v>8</v>
      </c>
      <c r="B21" s="22">
        <v>305</v>
      </c>
      <c r="C21" s="22">
        <v>368</v>
      </c>
      <c r="D21" s="22">
        <v>406</v>
      </c>
      <c r="E21" s="22">
        <v>318</v>
      </c>
      <c r="F21" s="22">
        <v>369</v>
      </c>
      <c r="G21" s="22">
        <v>433</v>
      </c>
      <c r="H21" s="22">
        <v>522</v>
      </c>
      <c r="I21" s="22">
        <v>540</v>
      </c>
      <c r="J21" s="22">
        <v>582</v>
      </c>
      <c r="K21" s="22">
        <v>810</v>
      </c>
      <c r="L21" s="22">
        <v>1003</v>
      </c>
      <c r="M21" s="22">
        <v>1040</v>
      </c>
      <c r="N21" s="22">
        <v>1100</v>
      </c>
      <c r="O21" s="22">
        <v>1202</v>
      </c>
      <c r="P21" s="22">
        <v>1220</v>
      </c>
      <c r="Q21" s="22">
        <v>1468</v>
      </c>
      <c r="R21" s="22">
        <v>1355</v>
      </c>
      <c r="S21" s="22">
        <v>2368</v>
      </c>
      <c r="T21" s="22">
        <v>2045.31557269</v>
      </c>
      <c r="U21" s="22">
        <v>2825.6472712</v>
      </c>
      <c r="V21" s="22">
        <v>2355.67344967</v>
      </c>
      <c r="W21" s="22">
        <v>2062.2112985599997</v>
      </c>
      <c r="X21" s="22">
        <v>1890.72029168</v>
      </c>
      <c r="Y21" s="22">
        <v>1679.5247211</v>
      </c>
      <c r="Z21" s="22">
        <v>1686.393043397</v>
      </c>
      <c r="AA21" s="22">
        <v>1489.52981724</v>
      </c>
      <c r="AB21" s="22">
        <v>1420.3513428580002</v>
      </c>
      <c r="AC21" s="22">
        <v>1260.2</v>
      </c>
      <c r="AD21" s="22">
        <v>1103</v>
      </c>
      <c r="AE21" s="22">
        <v>1127</v>
      </c>
      <c r="AF21" s="22"/>
      <c r="AG21" s="22"/>
    </row>
    <row r="22" spans="1:33" ht="14.25">
      <c r="A22" s="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7.25">
      <c r="A23" s="6" t="s">
        <v>30</v>
      </c>
      <c r="B23" s="22">
        <v>2101.6398183463407</v>
      </c>
      <c r="C23" s="22">
        <v>2408.910033161299</v>
      </c>
      <c r="D23" s="22">
        <v>2850.1846956869986</v>
      </c>
      <c r="E23" s="22">
        <v>3214.6311136092</v>
      </c>
      <c r="F23" s="22">
        <v>3674.137347336299</v>
      </c>
      <c r="G23" s="22">
        <v>4202.233476473701</v>
      </c>
      <c r="H23" s="22">
        <v>4850.8820613554</v>
      </c>
      <c r="I23" s="22">
        <v>5417.936064659999</v>
      </c>
      <c r="J23" s="22">
        <v>6020.0432917214985</v>
      </c>
      <c r="K23" s="22">
        <v>7061.065840466802</v>
      </c>
      <c r="L23" s="22">
        <v>7726.906536557198</v>
      </c>
      <c r="M23" s="22">
        <v>8453.06446760428</v>
      </c>
      <c r="N23" s="22">
        <v>9293.203693661693</v>
      </c>
      <c r="O23" s="22">
        <v>11167.485068879205</v>
      </c>
      <c r="P23" s="22">
        <v>12323.821296585897</v>
      </c>
      <c r="Q23" s="22">
        <v>12709.729166997304</v>
      </c>
      <c r="R23" s="22">
        <v>12287.983476908692</v>
      </c>
      <c r="S23" s="22">
        <v>11824.419037211583</v>
      </c>
      <c r="T23" s="22">
        <v>11772.03707466708</v>
      </c>
      <c r="U23" s="22">
        <v>12649.916469052197</v>
      </c>
      <c r="V23" s="22">
        <v>13418.989034582703</v>
      </c>
      <c r="W23" s="22">
        <v>13967.817275229101</v>
      </c>
      <c r="X23" s="22">
        <v>15737.88553734425</v>
      </c>
      <c r="Y23" s="22">
        <v>16654.797417404894</v>
      </c>
      <c r="Z23" s="22">
        <v>17537.627935878703</v>
      </c>
      <c r="AA23" s="22">
        <v>18203.372795580297</v>
      </c>
      <c r="AB23" s="22">
        <v>18582.298649887198</v>
      </c>
      <c r="AC23" s="22">
        <v>19494.6</v>
      </c>
      <c r="AD23" s="22">
        <v>20610</v>
      </c>
      <c r="AE23" s="22">
        <v>21205</v>
      </c>
      <c r="AF23" s="22"/>
      <c r="AG23" s="22"/>
    </row>
    <row r="24" spans="1:33" ht="14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5">
      <c r="A25" s="6" t="s">
        <v>10</v>
      </c>
      <c r="B25" s="22">
        <v>10.09127559</v>
      </c>
      <c r="C25" s="22">
        <v>15.47328923</v>
      </c>
      <c r="D25" s="22">
        <v>19.84617532</v>
      </c>
      <c r="E25" s="22">
        <v>22.7053700765</v>
      </c>
      <c r="F25" s="22">
        <v>30.273826759400002</v>
      </c>
      <c r="G25" s="22">
        <v>20.85530287939</v>
      </c>
      <c r="H25" s="22">
        <v>32.07343757145</v>
      </c>
      <c r="I25" s="22">
        <v>33.4189409914</v>
      </c>
      <c r="J25" s="22">
        <v>34.8149007823</v>
      </c>
      <c r="K25" s="22">
        <v>39.7932634046</v>
      </c>
      <c r="L25" s="22">
        <v>42.2656259238</v>
      </c>
      <c r="M25" s="22">
        <v>41.72742455143</v>
      </c>
      <c r="N25" s="22">
        <v>42.53472659735</v>
      </c>
      <c r="O25" s="22">
        <v>47.79177662319999</v>
      </c>
      <c r="P25" s="22">
        <v>47.180918071200004</v>
      </c>
      <c r="Q25" s="22">
        <v>49.70525066</v>
      </c>
      <c r="R25" s="22">
        <v>51.776148595849996</v>
      </c>
      <c r="S25" s="22">
        <v>69.51021994255001</v>
      </c>
      <c r="T25" s="22">
        <v>68.64775225559</v>
      </c>
      <c r="U25" s="22">
        <v>87.1238687284</v>
      </c>
      <c r="V25" s="22">
        <v>90.60283599</v>
      </c>
      <c r="W25" s="22">
        <v>94.55068847590002</v>
      </c>
      <c r="X25" s="22">
        <v>54.3078814538</v>
      </c>
      <c r="Y25" s="22">
        <v>52.2037068637</v>
      </c>
      <c r="Z25" s="22">
        <v>33.488498047</v>
      </c>
      <c r="AA25" s="22">
        <v>29.6365381535</v>
      </c>
      <c r="AB25" s="22">
        <v>58.7648615089</v>
      </c>
      <c r="AC25" s="22">
        <v>64.4</v>
      </c>
      <c r="AD25" s="22">
        <v>57</v>
      </c>
      <c r="AE25" s="22">
        <v>56</v>
      </c>
      <c r="AF25" s="22"/>
      <c r="AG25" s="22"/>
    </row>
    <row r="26" spans="1:33" ht="14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>
      <c r="A27" s="6" t="s">
        <v>11</v>
      </c>
      <c r="B27" s="15">
        <f>B25+B23+B15+B11</f>
        <v>6535.92223085824</v>
      </c>
      <c r="C27" s="15">
        <f aca="true" t="shared" si="5" ref="C27:AD27">C25+C23+C15+C11</f>
        <v>8217.533830897199</v>
      </c>
      <c r="D27" s="15">
        <f t="shared" si="5"/>
        <v>9073.762994884899</v>
      </c>
      <c r="E27" s="15">
        <f t="shared" si="5"/>
        <v>9145.4621568711</v>
      </c>
      <c r="F27" s="15">
        <f t="shared" si="5"/>
        <v>10232.9438351081</v>
      </c>
      <c r="G27" s="15">
        <f t="shared" si="5"/>
        <v>11859.806605465492</v>
      </c>
      <c r="H27" s="15">
        <f t="shared" si="5"/>
        <v>14190.731486483848</v>
      </c>
      <c r="I27" s="15">
        <f t="shared" si="5"/>
        <v>15585.144497831898</v>
      </c>
      <c r="J27" s="15">
        <f t="shared" si="5"/>
        <v>17214.6895067903</v>
      </c>
      <c r="K27" s="15">
        <f t="shared" si="5"/>
        <v>20062.9082207784</v>
      </c>
      <c r="L27" s="15">
        <f t="shared" si="5"/>
        <v>22776.744319268997</v>
      </c>
      <c r="M27" s="15">
        <f t="shared" si="5"/>
        <v>25258.743153771014</v>
      </c>
      <c r="N27" s="15">
        <f t="shared" si="5"/>
        <v>26251.74834063804</v>
      </c>
      <c r="O27" s="15">
        <f t="shared" si="5"/>
        <v>32199.160510167207</v>
      </c>
      <c r="P27" s="15">
        <f t="shared" si="5"/>
        <v>35694.62488041099</v>
      </c>
      <c r="Q27" s="15">
        <f t="shared" si="5"/>
        <v>39050.01263596531</v>
      </c>
      <c r="R27" s="15">
        <f t="shared" si="5"/>
        <v>38654.057900528045</v>
      </c>
      <c r="S27" s="15">
        <f t="shared" si="5"/>
        <v>37306.13333862003</v>
      </c>
      <c r="T27" s="15">
        <f t="shared" si="5"/>
        <v>37281.32734169527</v>
      </c>
      <c r="U27" s="15">
        <f t="shared" si="5"/>
        <v>41306.9186791901</v>
      </c>
      <c r="V27" s="15">
        <f t="shared" si="5"/>
        <v>43853.3686197487</v>
      </c>
      <c r="W27" s="15">
        <f t="shared" si="5"/>
        <v>46641.202114495</v>
      </c>
      <c r="X27" s="15">
        <f t="shared" si="5"/>
        <v>49782.45272313605</v>
      </c>
      <c r="Y27" s="15">
        <f t="shared" si="5"/>
        <v>53950.076113425894</v>
      </c>
      <c r="Z27" s="15">
        <f t="shared" si="5"/>
        <v>56159.19142475271</v>
      </c>
      <c r="AA27" s="15">
        <f t="shared" si="5"/>
        <v>62418.39109418279</v>
      </c>
      <c r="AB27" s="15">
        <f t="shared" si="5"/>
        <v>62334.3192078246</v>
      </c>
      <c r="AC27" s="15">
        <f t="shared" si="5"/>
        <v>64186.42999999999</v>
      </c>
      <c r="AD27" s="15">
        <f t="shared" si="5"/>
        <v>64187</v>
      </c>
      <c r="AE27" s="15">
        <f>AE25+AE23+AE15+AE11</f>
        <v>66345</v>
      </c>
      <c r="AF27" s="22"/>
      <c r="AG27" s="22"/>
    </row>
    <row r="28" spans="1:33" ht="14.25">
      <c r="A28" s="9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4.25">
      <c r="A29" s="1" t="s">
        <v>12</v>
      </c>
      <c r="B29" s="22">
        <v>3692.90230076534</v>
      </c>
      <c r="C29" s="22">
        <v>4711.112008812298</v>
      </c>
      <c r="D29" s="22">
        <v>5022.713779341999</v>
      </c>
      <c r="E29" s="22">
        <v>5194.080457742799</v>
      </c>
      <c r="F29" s="22">
        <v>5591.6935343407</v>
      </c>
      <c r="G29" s="22">
        <v>6537.626497934091</v>
      </c>
      <c r="H29" s="22">
        <v>7802.4301468968515</v>
      </c>
      <c r="I29" s="22">
        <v>8599.4839987119</v>
      </c>
      <c r="J29" s="22">
        <v>9658.2475153463</v>
      </c>
      <c r="K29" s="22">
        <v>11344.113842745404</v>
      </c>
      <c r="L29" s="22">
        <v>12705.844026196002</v>
      </c>
      <c r="M29" s="22">
        <v>14207.275472822012</v>
      </c>
      <c r="N29" s="22">
        <v>14514.552460139043</v>
      </c>
      <c r="O29" s="22">
        <v>18155.274457081206</v>
      </c>
      <c r="P29" s="22">
        <v>20002.76416861499</v>
      </c>
      <c r="Q29" s="22">
        <v>20918.289259327303</v>
      </c>
      <c r="R29" s="22">
        <v>20965.31923505404</v>
      </c>
      <c r="S29" s="22">
        <v>19365.26772513203</v>
      </c>
      <c r="T29" s="22">
        <v>18664.241855112265</v>
      </c>
      <c r="U29" s="22">
        <v>20242.636286605302</v>
      </c>
      <c r="V29" s="22">
        <v>21456.875047007004</v>
      </c>
      <c r="W29" s="22">
        <v>23356.633692003703</v>
      </c>
      <c r="X29" s="22">
        <v>26068.96347035334</v>
      </c>
      <c r="Y29" s="22">
        <v>28488.21174920521</v>
      </c>
      <c r="Z29" s="22">
        <v>29577.110651762494</v>
      </c>
      <c r="AA29" s="22">
        <v>34309.558673310596</v>
      </c>
      <c r="AB29" s="22">
        <v>32927.7187365239</v>
      </c>
      <c r="AC29" s="22">
        <v>34667.2</v>
      </c>
      <c r="AD29" s="22">
        <v>34824</v>
      </c>
      <c r="AE29" s="22">
        <v>36038</v>
      </c>
      <c r="AF29" s="22"/>
      <c r="AG29" s="22"/>
    </row>
    <row r="30" spans="1:33" ht="14.25">
      <c r="A30" s="1" t="s">
        <v>13</v>
      </c>
      <c r="B30" s="22">
        <v>1550.0199300928998</v>
      </c>
      <c r="C30" s="22">
        <v>1852.4218220848998</v>
      </c>
      <c r="D30" s="22">
        <v>2106.0492155429</v>
      </c>
      <c r="E30" s="22">
        <v>2124.3816991283</v>
      </c>
      <c r="F30" s="22">
        <v>2386.2503007674004</v>
      </c>
      <c r="G30" s="22">
        <v>2581.1801075314</v>
      </c>
      <c r="H30" s="22">
        <v>3166.301339587</v>
      </c>
      <c r="I30" s="22">
        <v>3614.6604991199997</v>
      </c>
      <c r="J30" s="22">
        <v>3983.441991444</v>
      </c>
      <c r="K30" s="22">
        <v>4563.794378033</v>
      </c>
      <c r="L30" s="22">
        <v>5101.900293073</v>
      </c>
      <c r="M30" s="22">
        <v>5572.467680949</v>
      </c>
      <c r="N30" s="22">
        <v>5844.195880499</v>
      </c>
      <c r="O30" s="22">
        <v>6749.886053086</v>
      </c>
      <c r="P30" s="22">
        <v>7428.860711796</v>
      </c>
      <c r="Q30" s="22">
        <v>8381.645314791998</v>
      </c>
      <c r="R30" s="22">
        <v>8071.338590775</v>
      </c>
      <c r="S30" s="22">
        <v>7925.865161760001</v>
      </c>
      <c r="T30" s="22">
        <v>7898.94596616</v>
      </c>
      <c r="U30" s="22">
        <v>9021.4321875388</v>
      </c>
      <c r="V30" s="22">
        <v>9761.122688131698</v>
      </c>
      <c r="W30" s="22">
        <v>10635.363528982301</v>
      </c>
      <c r="X30" s="22">
        <v>10819.064289475702</v>
      </c>
      <c r="Y30" s="22">
        <v>11766.881442932701</v>
      </c>
      <c r="Z30" s="22">
        <v>12193.320104655204</v>
      </c>
      <c r="AA30" s="22">
        <v>13483.8624396122</v>
      </c>
      <c r="AB30" s="22">
        <v>13806.905405239702</v>
      </c>
      <c r="AC30" s="22">
        <v>13773.2</v>
      </c>
      <c r="AD30" s="22">
        <v>13538</v>
      </c>
      <c r="AE30" s="22">
        <v>13778</v>
      </c>
      <c r="AF30" s="22"/>
      <c r="AG30" s="22"/>
    </row>
    <row r="31" spans="1:33" ht="14.25">
      <c r="A31" s="1" t="s">
        <v>14</v>
      </c>
      <c r="B31" s="22">
        <v>1293</v>
      </c>
      <c r="C31" s="22">
        <v>1654</v>
      </c>
      <c r="D31" s="22">
        <v>1945</v>
      </c>
      <c r="E31" s="22">
        <v>1827</v>
      </c>
      <c r="F31" s="22">
        <v>2255</v>
      </c>
      <c r="G31" s="22">
        <v>2741</v>
      </c>
      <c r="H31" s="22">
        <v>3222</v>
      </c>
      <c r="I31" s="22">
        <v>3371</v>
      </c>
      <c r="J31" s="22">
        <v>3573</v>
      </c>
      <c r="K31" s="22">
        <v>4155</v>
      </c>
      <c r="L31" s="22">
        <v>4969</v>
      </c>
      <c r="M31" s="22">
        <v>5479</v>
      </c>
      <c r="N31" s="22">
        <v>5893</v>
      </c>
      <c r="O31" s="22">
        <v>7294</v>
      </c>
      <c r="P31" s="22">
        <v>8263</v>
      </c>
      <c r="Q31" s="22">
        <v>9750.078061846</v>
      </c>
      <c r="R31" s="22">
        <v>9617.400074699</v>
      </c>
      <c r="S31" s="22">
        <v>10015.000451728</v>
      </c>
      <c r="T31" s="22">
        <v>10718.139520423</v>
      </c>
      <c r="U31" s="22">
        <v>12042.850205046</v>
      </c>
      <c r="V31" s="22">
        <v>12462.322327110001</v>
      </c>
      <c r="W31" s="22">
        <v>12483.707973829001</v>
      </c>
      <c r="X31" s="22">
        <v>12729.600795355998</v>
      </c>
      <c r="Y31" s="22">
        <v>13541.931908213</v>
      </c>
      <c r="Z31" s="22">
        <v>14246.473682540996</v>
      </c>
      <c r="AA31" s="22">
        <v>14486.383129838001</v>
      </c>
      <c r="AB31" s="22">
        <v>15472.881369476</v>
      </c>
      <c r="AC31" s="22">
        <v>15639.73</v>
      </c>
      <c r="AD31" s="22">
        <v>15721</v>
      </c>
      <c r="AE31" s="22">
        <v>16399</v>
      </c>
      <c r="AF31" s="22"/>
      <c r="AG31" s="22"/>
    </row>
    <row r="32" spans="1:33" ht="14.25">
      <c r="A32" s="10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>
        <v>173.0485575</v>
      </c>
      <c r="W32" s="22">
        <v>165.49691967999996</v>
      </c>
      <c r="X32" s="22">
        <v>164.824167951</v>
      </c>
      <c r="Y32" s="22">
        <v>153.051013075</v>
      </c>
      <c r="Z32" s="22">
        <v>142.28698579399997</v>
      </c>
      <c r="AA32" s="22">
        <v>138.586851422</v>
      </c>
      <c r="AB32" s="22">
        <v>126.81369658499999</v>
      </c>
      <c r="AC32" s="22">
        <v>106.3</v>
      </c>
      <c r="AD32" s="22">
        <v>104</v>
      </c>
      <c r="AE32" s="22">
        <v>130</v>
      </c>
      <c r="AF32" s="22"/>
      <c r="AG32" s="22"/>
    </row>
    <row r="33" spans="1:33" ht="14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>
      <c r="A34" s="6" t="s">
        <v>27</v>
      </c>
      <c r="B34" s="22">
        <v>17770</v>
      </c>
      <c r="C34" s="22">
        <v>20222</v>
      </c>
      <c r="D34" s="22">
        <v>22272</v>
      </c>
      <c r="E34" s="22">
        <v>24555</v>
      </c>
      <c r="F34" s="22">
        <v>28465</v>
      </c>
      <c r="G34" s="22">
        <v>32796</v>
      </c>
      <c r="H34" s="22">
        <v>37138</v>
      </c>
      <c r="I34" s="22">
        <v>41673</v>
      </c>
      <c r="J34" s="22">
        <v>46510</v>
      </c>
      <c r="K34" s="22">
        <v>52056</v>
      </c>
      <c r="L34" s="22">
        <v>56663</v>
      </c>
      <c r="M34" s="22">
        <v>60502</v>
      </c>
      <c r="N34" s="22">
        <v>65693</v>
      </c>
      <c r="O34" s="22">
        <v>74579</v>
      </c>
      <c r="P34" s="22">
        <v>83099</v>
      </c>
      <c r="Q34" s="22">
        <v>88080</v>
      </c>
      <c r="R34" s="22">
        <v>84043</v>
      </c>
      <c r="S34" s="22">
        <v>82008</v>
      </c>
      <c r="T34" s="22">
        <v>83083</v>
      </c>
      <c r="U34" s="22">
        <v>87890</v>
      </c>
      <c r="V34" s="22">
        <v>96145</v>
      </c>
      <c r="W34" s="22">
        <v>99362</v>
      </c>
      <c r="X34" s="22">
        <v>107881</v>
      </c>
      <c r="Y34" s="22">
        <v>117365</v>
      </c>
      <c r="Z34" s="22">
        <v>120965</v>
      </c>
      <c r="AA34" s="22">
        <v>130859</v>
      </c>
      <c r="AB34" s="22">
        <v>136472</v>
      </c>
      <c r="AC34" s="22">
        <v>140853</v>
      </c>
      <c r="AD34" s="22">
        <v>143807</v>
      </c>
      <c r="AE34" s="22">
        <v>149725</v>
      </c>
      <c r="AF34" s="22"/>
      <c r="AG34" s="22"/>
    </row>
    <row r="35" ht="14.25">
      <c r="A35" s="1"/>
    </row>
    <row r="36" spans="1:31" ht="14.25">
      <c r="A36" s="11" t="s">
        <v>16</v>
      </c>
      <c r="B36" s="20">
        <f>B27/B34</f>
        <v>0.3678065408473967</v>
      </c>
      <c r="C36" s="20">
        <f aca="true" t="shared" si="6" ref="C36:AD36">C27/C34</f>
        <v>0.40636602862709914</v>
      </c>
      <c r="D36" s="20">
        <f t="shared" si="6"/>
        <v>0.4074067436640131</v>
      </c>
      <c r="E36" s="20">
        <f t="shared" si="6"/>
        <v>0.37244806177442885</v>
      </c>
      <c r="F36" s="20">
        <f t="shared" si="6"/>
        <v>0.35949214245944494</v>
      </c>
      <c r="G36" s="20">
        <f t="shared" si="6"/>
        <v>0.36162357011420576</v>
      </c>
      <c r="H36" s="20">
        <f t="shared" si="6"/>
        <v>0.3821081233907008</v>
      </c>
      <c r="I36" s="20">
        <f t="shared" si="6"/>
        <v>0.37398662198142435</v>
      </c>
      <c r="J36" s="20">
        <f t="shared" si="6"/>
        <v>0.370128778903253</v>
      </c>
      <c r="K36" s="20">
        <f t="shared" si="6"/>
        <v>0.3854101010599816</v>
      </c>
      <c r="L36" s="20">
        <f t="shared" si="6"/>
        <v>0.40196855654075847</v>
      </c>
      <c r="M36" s="20">
        <f t="shared" si="6"/>
        <v>0.4174860856462764</v>
      </c>
      <c r="N36" s="20">
        <f t="shared" si="6"/>
        <v>0.3996125666454271</v>
      </c>
      <c r="O36" s="20">
        <f t="shared" si="6"/>
        <v>0.4317456725105889</v>
      </c>
      <c r="P36" s="20">
        <f t="shared" si="6"/>
        <v>0.4295433745341219</v>
      </c>
      <c r="Q36" s="20">
        <f t="shared" si="6"/>
        <v>0.4433471007716316</v>
      </c>
      <c r="R36" s="20">
        <f t="shared" si="6"/>
        <v>0.4599319146214205</v>
      </c>
      <c r="S36" s="20">
        <f t="shared" si="6"/>
        <v>0.45490846427933895</v>
      </c>
      <c r="T36" s="20">
        <f t="shared" si="6"/>
        <v>0.4487238946799619</v>
      </c>
      <c r="U36" s="20">
        <f t="shared" si="6"/>
        <v>0.46998428352702354</v>
      </c>
      <c r="V36" s="20">
        <f t="shared" si="6"/>
        <v>0.45611699640905606</v>
      </c>
      <c r="W36" s="20">
        <f t="shared" si="6"/>
        <v>0.4694068367635011</v>
      </c>
      <c r="X36" s="20">
        <f t="shared" si="6"/>
        <v>0.46145709367855364</v>
      </c>
      <c r="Y36" s="20">
        <f t="shared" si="6"/>
        <v>0.4596777243081489</v>
      </c>
      <c r="Z36" s="20">
        <f t="shared" si="6"/>
        <v>0.46425983900097306</v>
      </c>
      <c r="AA36" s="20">
        <f t="shared" si="6"/>
        <v>0.4769896689886274</v>
      </c>
      <c r="AB36" s="20">
        <f t="shared" si="6"/>
        <v>0.45675537258796384</v>
      </c>
      <c r="AC36" s="20">
        <f t="shared" si="6"/>
        <v>0.45569799720275744</v>
      </c>
      <c r="AD36" s="20">
        <f t="shared" si="6"/>
        <v>0.44634127685022285</v>
      </c>
      <c r="AE36" s="20">
        <f>AE27/AE34</f>
        <v>0.44311237268325265</v>
      </c>
    </row>
    <row r="37" ht="14.25">
      <c r="A37" s="8"/>
    </row>
    <row r="38" spans="1:31" ht="14.25">
      <c r="A38" s="8" t="s">
        <v>17</v>
      </c>
      <c r="B38" s="23">
        <f>B29/B$34</f>
        <v>0.20781667421301858</v>
      </c>
      <c r="C38" s="23">
        <f aca="true" t="shared" si="7" ref="C38:AD38">C29/C$34</f>
        <v>0.2329696374647561</v>
      </c>
      <c r="D38" s="23">
        <f t="shared" si="7"/>
        <v>0.2255169620753412</v>
      </c>
      <c r="E38" s="23">
        <f t="shared" si="7"/>
        <v>0.21152842426156787</v>
      </c>
      <c r="F38" s="23">
        <f t="shared" si="7"/>
        <v>0.19644101648834358</v>
      </c>
      <c r="G38" s="23">
        <f t="shared" si="7"/>
        <v>0.1993421910578757</v>
      </c>
      <c r="H38" s="23">
        <f t="shared" si="7"/>
        <v>0.2100929007188554</v>
      </c>
      <c r="I38" s="23">
        <f t="shared" si="7"/>
        <v>0.20635624981911307</v>
      </c>
      <c r="J38" s="23">
        <f t="shared" si="7"/>
        <v>0.20765958966558376</v>
      </c>
      <c r="K38" s="23">
        <f t="shared" si="7"/>
        <v>0.21792135090566706</v>
      </c>
      <c r="L38" s="23">
        <f t="shared" si="7"/>
        <v>0.2242352862749237</v>
      </c>
      <c r="M38" s="23">
        <f t="shared" si="7"/>
        <v>0.23482323679914732</v>
      </c>
      <c r="N38" s="23">
        <f t="shared" si="7"/>
        <v>0.22094519142281585</v>
      </c>
      <c r="O38" s="23">
        <f t="shared" si="7"/>
        <v>0.24343681810001752</v>
      </c>
      <c r="P38" s="23">
        <f t="shared" si="7"/>
        <v>0.24071004667462895</v>
      </c>
      <c r="Q38" s="23">
        <f t="shared" si="7"/>
        <v>0.23749193073714014</v>
      </c>
      <c r="R38" s="23">
        <f t="shared" si="7"/>
        <v>0.2494594342783342</v>
      </c>
      <c r="S38" s="23">
        <f t="shared" si="7"/>
        <v>0.2361387635978445</v>
      </c>
      <c r="T38" s="23">
        <f t="shared" si="7"/>
        <v>0.22464573805847482</v>
      </c>
      <c r="U38" s="23">
        <f t="shared" si="7"/>
        <v>0.2303178551212345</v>
      </c>
      <c r="V38" s="23">
        <f t="shared" si="7"/>
        <v>0.2231720323158459</v>
      </c>
      <c r="W38" s="23">
        <f t="shared" si="7"/>
        <v>0.23506605837245328</v>
      </c>
      <c r="X38" s="23">
        <f t="shared" si="7"/>
        <v>0.24164554898780455</v>
      </c>
      <c r="Y38" s="23">
        <f t="shared" si="7"/>
        <v>0.24273174923704008</v>
      </c>
      <c r="Z38" s="23">
        <f t="shared" si="7"/>
        <v>0.24450965694012725</v>
      </c>
      <c r="AA38" s="23">
        <f t="shared" si="7"/>
        <v>0.26218722956243434</v>
      </c>
      <c r="AB38" s="23">
        <f t="shared" si="7"/>
        <v>0.24127820165692523</v>
      </c>
      <c r="AC38" s="23">
        <f t="shared" si="7"/>
        <v>0.24612326326027842</v>
      </c>
      <c r="AD38" s="23">
        <f t="shared" si="7"/>
        <v>0.2421578921749289</v>
      </c>
      <c r="AE38" s="23">
        <f>AE29/AE$34</f>
        <v>0.24069460677909502</v>
      </c>
    </row>
    <row r="39" spans="1:31" ht="14.25">
      <c r="A39" s="8" t="s">
        <v>18</v>
      </c>
      <c r="B39" s="23">
        <f>B30/B$34</f>
        <v>0.08722678278519413</v>
      </c>
      <c r="C39" s="23">
        <f>C30/C$34</f>
        <v>0.09160428355676489</v>
      </c>
      <c r="D39" s="23">
        <f aca="true" t="shared" si="8" ref="D39:AD39">D30/D$34</f>
        <v>0.09456039940476384</v>
      </c>
      <c r="E39" s="23">
        <f t="shared" si="8"/>
        <v>0.08651523922330687</v>
      </c>
      <c r="F39" s="23">
        <f t="shared" si="8"/>
        <v>0.08383103111777272</v>
      </c>
      <c r="G39" s="23">
        <f t="shared" si="8"/>
        <v>0.07870411353614466</v>
      </c>
      <c r="H39" s="23">
        <f t="shared" si="8"/>
        <v>0.08525772361427647</v>
      </c>
      <c r="I39" s="23">
        <f t="shared" si="8"/>
        <v>0.08673866770138938</v>
      </c>
      <c r="J39" s="23">
        <f t="shared" si="8"/>
        <v>0.08564700046106213</v>
      </c>
      <c r="K39" s="23">
        <f t="shared" si="8"/>
        <v>0.08767086172646764</v>
      </c>
      <c r="L39" s="23">
        <f t="shared" si="8"/>
        <v>0.09003936065991917</v>
      </c>
      <c r="M39" s="23">
        <f t="shared" si="8"/>
        <v>0.09210385906166739</v>
      </c>
      <c r="N39" s="23">
        <f t="shared" si="8"/>
        <v>0.08896223160000305</v>
      </c>
      <c r="O39" s="23">
        <f t="shared" si="8"/>
        <v>0.09050652399584333</v>
      </c>
      <c r="P39" s="23">
        <f t="shared" si="8"/>
        <v>0.0893977149158955</v>
      </c>
      <c r="Q39" s="23">
        <f t="shared" si="8"/>
        <v>0.09515946088546774</v>
      </c>
      <c r="R39" s="23">
        <f t="shared" si="8"/>
        <v>0.09603820176308556</v>
      </c>
      <c r="S39" s="23">
        <f t="shared" si="8"/>
        <v>0.0966474631957858</v>
      </c>
      <c r="T39" s="23">
        <f t="shared" si="8"/>
        <v>0.09507295073793677</v>
      </c>
      <c r="U39" s="23">
        <f t="shared" si="8"/>
        <v>0.10264458058412561</v>
      </c>
      <c r="V39" s="23">
        <f t="shared" si="8"/>
        <v>0.1015250162580654</v>
      </c>
      <c r="W39" s="23">
        <f t="shared" si="8"/>
        <v>0.10703652834063627</v>
      </c>
      <c r="X39" s="23">
        <f t="shared" si="8"/>
        <v>0.1002870226404622</v>
      </c>
      <c r="Y39" s="23">
        <f t="shared" si="8"/>
        <v>0.10025886288870363</v>
      </c>
      <c r="Z39" s="23">
        <f t="shared" si="8"/>
        <v>0.10080039767416363</v>
      </c>
      <c r="AA39" s="23">
        <f t="shared" si="8"/>
        <v>0.10304115452213604</v>
      </c>
      <c r="AB39" s="23">
        <f t="shared" si="8"/>
        <v>0.101170243018639</v>
      </c>
      <c r="AC39" s="23">
        <f t="shared" si="8"/>
        <v>0.09778421474870966</v>
      </c>
      <c r="AD39" s="23">
        <f t="shared" si="8"/>
        <v>0.09414006272295507</v>
      </c>
      <c r="AE39" s="23">
        <f>AE30/AE$34</f>
        <v>0.09202204040741359</v>
      </c>
    </row>
    <row r="40" spans="1:31" ht="14.25">
      <c r="A40" s="8" t="s">
        <v>19</v>
      </c>
      <c r="B40" s="23">
        <f>B31/B$34</f>
        <v>0.07276308384918402</v>
      </c>
      <c r="C40" s="23">
        <f aca="true" t="shared" si="9" ref="C40:AD40">C31/C$34</f>
        <v>0.08179210760557808</v>
      </c>
      <c r="D40" s="23">
        <f t="shared" si="9"/>
        <v>0.08732938218390805</v>
      </c>
      <c r="E40" s="23">
        <f t="shared" si="9"/>
        <v>0.07440439828955406</v>
      </c>
      <c r="F40" s="23">
        <f t="shared" si="9"/>
        <v>0.07922009485332865</v>
      </c>
      <c r="G40" s="23">
        <f t="shared" si="9"/>
        <v>0.08357726552018539</v>
      </c>
      <c r="H40" s="23">
        <f t="shared" si="9"/>
        <v>0.08675749905756906</v>
      </c>
      <c r="I40" s="23">
        <f t="shared" si="9"/>
        <v>0.08089170446092193</v>
      </c>
      <c r="J40" s="23">
        <f t="shared" si="9"/>
        <v>0.07682218877660718</v>
      </c>
      <c r="K40" s="23">
        <f t="shared" si="9"/>
        <v>0.07981788842784693</v>
      </c>
      <c r="L40" s="23">
        <f t="shared" si="9"/>
        <v>0.08769390960591568</v>
      </c>
      <c r="M40" s="23">
        <f t="shared" si="9"/>
        <v>0.09055898978546163</v>
      </c>
      <c r="N40" s="23">
        <f t="shared" si="9"/>
        <v>0.08970514362260819</v>
      </c>
      <c r="O40" s="23">
        <f t="shared" si="9"/>
        <v>0.09780233041472801</v>
      </c>
      <c r="P40" s="23">
        <f t="shared" si="9"/>
        <v>0.0994356129435974</v>
      </c>
      <c r="Q40" s="23">
        <f t="shared" si="9"/>
        <v>0.1106957091490236</v>
      </c>
      <c r="R40" s="23">
        <f t="shared" si="9"/>
        <v>0.11443427858000071</v>
      </c>
      <c r="S40" s="23">
        <f t="shared" si="9"/>
        <v>0.1221222374857087</v>
      </c>
      <c r="T40" s="23">
        <f t="shared" si="9"/>
        <v>0.1290052058835502</v>
      </c>
      <c r="U40" s="23">
        <f t="shared" si="9"/>
        <v>0.13702184782166343</v>
      </c>
      <c r="V40" s="23">
        <f t="shared" si="9"/>
        <v>0.12962007724905092</v>
      </c>
      <c r="W40" s="23">
        <f t="shared" si="9"/>
        <v>0.12563865435306254</v>
      </c>
      <c r="X40" s="23">
        <f t="shared" si="9"/>
        <v>0.11799668890125228</v>
      </c>
      <c r="Y40" s="23">
        <f t="shared" si="9"/>
        <v>0.11538305208718955</v>
      </c>
      <c r="Z40" s="23">
        <f t="shared" si="9"/>
        <v>0.11777351864209479</v>
      </c>
      <c r="AA40" s="23">
        <f t="shared" si="9"/>
        <v>0.11070223010903339</v>
      </c>
      <c r="AB40" s="23">
        <f t="shared" si="9"/>
        <v>0.11337769923116829</v>
      </c>
      <c r="AC40" s="23">
        <f t="shared" si="9"/>
        <v>0.11103583168267626</v>
      </c>
      <c r="AD40" s="23">
        <f t="shared" si="9"/>
        <v>0.10932013045262053</v>
      </c>
      <c r="AE40" s="23">
        <f>AE31/AE$34</f>
        <v>0.10952746702287527</v>
      </c>
    </row>
    <row r="41" spans="1:31" ht="14.25">
      <c r="A41" s="12" t="s">
        <v>20</v>
      </c>
      <c r="B41" s="23">
        <f>B32/B$34</f>
        <v>0</v>
      </c>
      <c r="C41" s="23">
        <f aca="true" t="shared" si="10" ref="C41:AD41">C32/C$34</f>
        <v>0</v>
      </c>
      <c r="D41" s="23">
        <f t="shared" si="10"/>
        <v>0</v>
      </c>
      <c r="E41" s="23">
        <f t="shared" si="10"/>
        <v>0</v>
      </c>
      <c r="F41" s="23">
        <f t="shared" si="10"/>
        <v>0</v>
      </c>
      <c r="G41" s="23">
        <f t="shared" si="10"/>
        <v>0</v>
      </c>
      <c r="H41" s="23">
        <f t="shared" si="10"/>
        <v>0</v>
      </c>
      <c r="I41" s="23">
        <f t="shared" si="10"/>
        <v>0</v>
      </c>
      <c r="J41" s="23">
        <f t="shared" si="10"/>
        <v>0</v>
      </c>
      <c r="K41" s="23">
        <f t="shared" si="10"/>
        <v>0</v>
      </c>
      <c r="L41" s="23">
        <f t="shared" si="10"/>
        <v>0</v>
      </c>
      <c r="M41" s="23">
        <f t="shared" si="10"/>
        <v>0</v>
      </c>
      <c r="N41" s="23">
        <f t="shared" si="10"/>
        <v>0</v>
      </c>
      <c r="O41" s="23">
        <f t="shared" si="10"/>
        <v>0</v>
      </c>
      <c r="P41" s="23">
        <f t="shared" si="10"/>
        <v>0</v>
      </c>
      <c r="Q41" s="23">
        <f t="shared" si="10"/>
        <v>0</v>
      </c>
      <c r="R41" s="23">
        <f t="shared" si="10"/>
        <v>0</v>
      </c>
      <c r="S41" s="23">
        <f t="shared" si="10"/>
        <v>0</v>
      </c>
      <c r="T41" s="23">
        <f t="shared" si="10"/>
        <v>0</v>
      </c>
      <c r="U41" s="23">
        <f t="shared" si="10"/>
        <v>0</v>
      </c>
      <c r="V41" s="23">
        <f t="shared" si="10"/>
        <v>0.0017998705860939204</v>
      </c>
      <c r="W41" s="23">
        <f t="shared" si="10"/>
        <v>0.0016655956973490869</v>
      </c>
      <c r="X41" s="23">
        <f t="shared" si="10"/>
        <v>0.0015278331490345843</v>
      </c>
      <c r="Y41" s="23">
        <f t="shared" si="10"/>
        <v>0.0013040600952157798</v>
      </c>
      <c r="Z41" s="23">
        <f t="shared" si="10"/>
        <v>0.0011762657445872772</v>
      </c>
      <c r="AA41" s="23">
        <f t="shared" si="10"/>
        <v>0.0010590547950236513</v>
      </c>
      <c r="AB41" s="23">
        <f t="shared" si="10"/>
        <v>0.0009292286812313148</v>
      </c>
      <c r="AC41" s="23">
        <f t="shared" si="10"/>
        <v>0.0007546875110931255</v>
      </c>
      <c r="AD41" s="23">
        <f t="shared" si="10"/>
        <v>0.0007231914997183726</v>
      </c>
      <c r="AE41" s="23">
        <f>AE32/AE$34</f>
        <v>0.0008682584738687593</v>
      </c>
    </row>
    <row r="42" spans="1:31" ht="14.25">
      <c r="A42" s="1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1" ht="15.75">
      <c r="A43" s="11" t="s">
        <v>21</v>
      </c>
      <c r="B43" s="23">
        <f>B11/B$34</f>
        <v>0.16758423950038828</v>
      </c>
      <c r="C43" s="23">
        <f aca="true" t="shared" si="11" ref="C43:AD43">C11/C$34</f>
        <v>0.19442224345791217</v>
      </c>
      <c r="D43" s="23">
        <f t="shared" si="11"/>
        <v>0.1815411004884115</v>
      </c>
      <c r="E43" s="23">
        <f t="shared" si="11"/>
        <v>0.15765535088517207</v>
      </c>
      <c r="F43" s="23">
        <f t="shared" si="11"/>
        <v>0.147184503274632</v>
      </c>
      <c r="G43" s="23">
        <f t="shared" si="11"/>
        <v>0.14862147126242226</v>
      </c>
      <c r="H43" s="23">
        <f t="shared" si="11"/>
        <v>0.16360657784000213</v>
      </c>
      <c r="I43" s="23">
        <f t="shared" si="11"/>
        <v>0.16227824500885465</v>
      </c>
      <c r="J43" s="23">
        <f t="shared" si="11"/>
        <v>0.1631189663805633</v>
      </c>
      <c r="K43" s="23">
        <f t="shared" si="11"/>
        <v>0.1682859396293799</v>
      </c>
      <c r="L43" s="23">
        <f t="shared" si="11"/>
        <v>0.17517106503517285</v>
      </c>
      <c r="M43" s="23">
        <f t="shared" si="11"/>
        <v>0.18650805464254078</v>
      </c>
      <c r="N43" s="23">
        <f t="shared" si="11"/>
        <v>0.1677958065605011</v>
      </c>
      <c r="O43" s="23">
        <f t="shared" si="11"/>
        <v>0.1835621778874053</v>
      </c>
      <c r="P43" s="23">
        <f t="shared" si="11"/>
        <v>0.18109341054614253</v>
      </c>
      <c r="Q43" s="23">
        <f t="shared" si="11"/>
        <v>0.18482025352931425</v>
      </c>
      <c r="R43" s="23">
        <f t="shared" si="11"/>
        <v>0.18534081865621765</v>
      </c>
      <c r="S43" s="23">
        <f t="shared" si="11"/>
        <v>0.17409980250387644</v>
      </c>
      <c r="T43" s="23">
        <f t="shared" si="11"/>
        <v>0.1636089340566614</v>
      </c>
      <c r="U43" s="23">
        <f t="shared" si="11"/>
        <v>0.1759328130353112</v>
      </c>
      <c r="V43" s="23">
        <f t="shared" si="11"/>
        <v>0.17500903189345257</v>
      </c>
      <c r="W43" s="23">
        <f t="shared" si="11"/>
        <v>0.19213828481643888</v>
      </c>
      <c r="X43" s="23">
        <f t="shared" si="11"/>
        <v>0.18748092814782027</v>
      </c>
      <c r="Y43" s="23">
        <f t="shared" si="11"/>
        <v>0.19197557449618113</v>
      </c>
      <c r="Z43" s="23">
        <f t="shared" si="11"/>
        <v>0.1913411743165296</v>
      </c>
      <c r="AA43" s="23">
        <f t="shared" si="11"/>
        <v>0.21725019609226723</v>
      </c>
      <c r="AB43" s="23">
        <f t="shared" si="11"/>
        <v>0.1971993265167324</v>
      </c>
      <c r="AC43" s="23">
        <f t="shared" si="11"/>
        <v>0.1958474437889147</v>
      </c>
      <c r="AD43" s="23">
        <f t="shared" si="11"/>
        <v>0.1833359989430278</v>
      </c>
      <c r="AE43" s="23">
        <f>AE11/AE$34</f>
        <v>0.18190682918684253</v>
      </c>
    </row>
    <row r="44" spans="1:31" ht="14.25">
      <c r="A44" s="8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ht="15.75">
      <c r="A45" s="11" t="s">
        <v>22</v>
      </c>
      <c r="B45" s="23">
        <f>B15/B$34</f>
        <v>0.08138543618458075</v>
      </c>
      <c r="C45" s="23">
        <f aca="true" t="shared" si="12" ref="C45:AD45">C15/C$34</f>
        <v>0.09205538034319058</v>
      </c>
      <c r="D45" s="23">
        <f t="shared" si="12"/>
        <v>0.09700290651041667</v>
      </c>
      <c r="E45" s="23">
        <f t="shared" si="12"/>
        <v>0.08295249571166768</v>
      </c>
      <c r="F45" s="23">
        <f t="shared" si="12"/>
        <v>0.08216847972246619</v>
      </c>
      <c r="G45" s="23">
        <f t="shared" si="12"/>
        <v>0.08423368869953653</v>
      </c>
      <c r="H45" s="23">
        <f t="shared" si="12"/>
        <v>0.08702016532217674</v>
      </c>
      <c r="I45" s="23">
        <f t="shared" si="12"/>
        <v>0.08089574035770163</v>
      </c>
      <c r="J45" s="23">
        <f t="shared" si="12"/>
        <v>0.07682580494359277</v>
      </c>
      <c r="K45" s="23">
        <f t="shared" si="12"/>
        <v>0.08071607967496543</v>
      </c>
      <c r="L45" s="23">
        <f t="shared" si="12"/>
        <v>0.08968558139703156</v>
      </c>
      <c r="M45" s="23">
        <f t="shared" si="12"/>
        <v>0.09057288915461142</v>
      </c>
      <c r="N45" s="23">
        <f t="shared" si="12"/>
        <v>0.08970514362260819</v>
      </c>
      <c r="O45" s="23">
        <f t="shared" si="12"/>
        <v>0.09780233041472801</v>
      </c>
      <c r="P45" s="23">
        <f t="shared" si="12"/>
        <v>0.09957931314191505</v>
      </c>
      <c r="Q45" s="23">
        <f t="shared" si="12"/>
        <v>0.11366496693285649</v>
      </c>
      <c r="R45" s="23">
        <f t="shared" si="12"/>
        <v>0.12776435696844474</v>
      </c>
      <c r="S45" s="23">
        <f t="shared" si="12"/>
        <v>0.13577489364120574</v>
      </c>
      <c r="T45" s="23">
        <f t="shared" si="12"/>
        <v>0.14259862362388215</v>
      </c>
      <c r="U45" s="23">
        <f t="shared" si="12"/>
        <v>0.14913122543788826</v>
      </c>
      <c r="V45" s="23">
        <f t="shared" si="12"/>
        <v>0.14059528189484632</v>
      </c>
      <c r="W45" s="23">
        <f t="shared" si="12"/>
        <v>0.13574193247779834</v>
      </c>
      <c r="X45" s="23">
        <f t="shared" si="12"/>
        <v>0.12759085747094484</v>
      </c>
      <c r="Y45" s="23">
        <f t="shared" si="12"/>
        <v>0.12535135422326077</v>
      </c>
      <c r="Z45" s="23">
        <f t="shared" si="12"/>
        <v>0.12766080965261026</v>
      </c>
      <c r="AA45" s="23">
        <f t="shared" si="12"/>
        <v>0.12040622616717993</v>
      </c>
      <c r="AB45" s="23">
        <f t="shared" si="12"/>
        <v>0.12296345923000322</v>
      </c>
      <c r="AC45" s="23">
        <f t="shared" si="12"/>
        <v>0.12098947129276622</v>
      </c>
      <c r="AD45" s="23">
        <f t="shared" si="12"/>
        <v>0.11929182863142962</v>
      </c>
      <c r="AE45" s="23">
        <f>AE15/AE$34</f>
        <v>0.11920520955084321</v>
      </c>
    </row>
    <row r="46" spans="1:31" ht="14.25">
      <c r="A46" s="8" t="s">
        <v>23</v>
      </c>
      <c r="B46" s="23">
        <f>B16/B$34</f>
        <v>0.025492402926280248</v>
      </c>
      <c r="C46" s="23">
        <f aca="true" t="shared" si="13" ref="C46:AD46">C16/C$34</f>
        <v>0.03036297102165958</v>
      </c>
      <c r="D46" s="23">
        <f t="shared" si="13"/>
        <v>0.0365930316091954</v>
      </c>
      <c r="E46" s="23">
        <f t="shared" si="13"/>
        <v>0.03058440236204439</v>
      </c>
      <c r="F46" s="23">
        <f t="shared" si="13"/>
        <v>0.03435798348849464</v>
      </c>
      <c r="G46" s="23">
        <f t="shared" si="13"/>
        <v>0.039303573606537384</v>
      </c>
      <c r="H46" s="23">
        <f t="shared" si="13"/>
        <v>0.042167052614572674</v>
      </c>
      <c r="I46" s="23">
        <f t="shared" si="13"/>
        <v>0.0370263719914573</v>
      </c>
      <c r="J46" s="23">
        <f t="shared" si="13"/>
        <v>0.03399268974414105</v>
      </c>
      <c r="K46" s="23">
        <f t="shared" si="13"/>
        <v>0.03313739050253573</v>
      </c>
      <c r="L46" s="23">
        <f t="shared" si="13"/>
        <v>0.03658472018777686</v>
      </c>
      <c r="M46" s="23">
        <f t="shared" si="13"/>
        <v>0.03895738983835245</v>
      </c>
      <c r="N46" s="23">
        <f t="shared" si="13"/>
        <v>0.04050659887659264</v>
      </c>
      <c r="O46" s="23">
        <f t="shared" si="13"/>
        <v>0.05067110044382467</v>
      </c>
      <c r="P46" s="23">
        <f t="shared" si="13"/>
        <v>0.054489223697036064</v>
      </c>
      <c r="Q46" s="23">
        <f t="shared" si="13"/>
        <v>0.06861563293421889</v>
      </c>
      <c r="R46" s="23">
        <f t="shared" si="13"/>
        <v>0.08317240473565914</v>
      </c>
      <c r="S46" s="23">
        <f t="shared" si="13"/>
        <v>0.07451023747839235</v>
      </c>
      <c r="T46" s="23">
        <f t="shared" si="13"/>
        <v>0.07795166058679875</v>
      </c>
      <c r="U46" s="23">
        <f t="shared" si="13"/>
        <v>0.07788618494534076</v>
      </c>
      <c r="V46" s="23">
        <f t="shared" si="13"/>
        <v>0.07948085315939467</v>
      </c>
      <c r="W46" s="23">
        <f t="shared" si="13"/>
        <v>0.08250792342554497</v>
      </c>
      <c r="X46" s="23">
        <f t="shared" si="13"/>
        <v>0.08092838649635246</v>
      </c>
      <c r="Y46" s="23">
        <f t="shared" si="13"/>
        <v>0.08178680236282537</v>
      </c>
      <c r="Z46" s="23">
        <f t="shared" si="13"/>
        <v>0.0849870021843591</v>
      </c>
      <c r="AA46" s="23">
        <f t="shared" si="13"/>
        <v>0.08191032626545365</v>
      </c>
      <c r="AB46" s="23">
        <f t="shared" si="13"/>
        <v>0.08651384800676329</v>
      </c>
      <c r="AC46" s="23">
        <f t="shared" si="13"/>
        <v>0.08893335605205427</v>
      </c>
      <c r="AD46" s="23">
        <f t="shared" si="13"/>
        <v>0.08933501150848011</v>
      </c>
      <c r="AE46" s="23">
        <f>AE16/AE$34</f>
        <v>0.08957755885790616</v>
      </c>
    </row>
    <row r="47" spans="1:31" ht="14.25">
      <c r="A47" s="8" t="s">
        <v>24</v>
      </c>
      <c r="B47" s="23">
        <f>B19/B$34</f>
        <v>0.05589303325830051</v>
      </c>
      <c r="C47" s="23">
        <f aca="true" t="shared" si="14" ref="C47:AD47">C19/C$34</f>
        <v>0.06169240932153101</v>
      </c>
      <c r="D47" s="23">
        <f t="shared" si="14"/>
        <v>0.06040987490122126</v>
      </c>
      <c r="E47" s="23">
        <f t="shared" si="14"/>
        <v>0.052368093349623286</v>
      </c>
      <c r="F47" s="23">
        <f t="shared" si="14"/>
        <v>0.047810496233971544</v>
      </c>
      <c r="G47" s="23">
        <f t="shared" si="14"/>
        <v>0.04493011509299915</v>
      </c>
      <c r="H47" s="23">
        <f t="shared" si="14"/>
        <v>0.04485311270760407</v>
      </c>
      <c r="I47" s="23">
        <f t="shared" si="14"/>
        <v>0.04386936836624433</v>
      </c>
      <c r="J47" s="23">
        <f t="shared" si="14"/>
        <v>0.04283311519945173</v>
      </c>
      <c r="K47" s="23">
        <f t="shared" si="14"/>
        <v>0.047578689172429696</v>
      </c>
      <c r="L47" s="23">
        <f t="shared" si="14"/>
        <v>0.05310086120925471</v>
      </c>
      <c r="M47" s="23">
        <f t="shared" si="14"/>
        <v>0.051615499316258966</v>
      </c>
      <c r="N47" s="23">
        <f t="shared" si="14"/>
        <v>0.04919854474601556</v>
      </c>
      <c r="O47" s="23">
        <f t="shared" si="14"/>
        <v>0.04713122997090334</v>
      </c>
      <c r="P47" s="23">
        <f t="shared" si="14"/>
        <v>0.045090089444879</v>
      </c>
      <c r="Q47" s="23">
        <f t="shared" si="14"/>
        <v>0.0450493339986376</v>
      </c>
      <c r="R47" s="23">
        <f t="shared" si="14"/>
        <v>0.044591952232785594</v>
      </c>
      <c r="S47" s="23">
        <f t="shared" si="14"/>
        <v>0.06126465616281338</v>
      </c>
      <c r="T47" s="23">
        <f t="shared" si="14"/>
        <v>0.0646469630370834</v>
      </c>
      <c r="U47" s="23">
        <f t="shared" si="14"/>
        <v>0.0712450404925475</v>
      </c>
      <c r="V47" s="23">
        <f t="shared" si="14"/>
        <v>0.06111442873545167</v>
      </c>
      <c r="W47" s="23">
        <f t="shared" si="14"/>
        <v>0.053234009052253374</v>
      </c>
      <c r="X47" s="23">
        <f t="shared" si="14"/>
        <v>0.04666247097459237</v>
      </c>
      <c r="Y47" s="23">
        <f t="shared" si="14"/>
        <v>0.043564551860435397</v>
      </c>
      <c r="Z47" s="23">
        <f t="shared" si="14"/>
        <v>0.04267380746825115</v>
      </c>
      <c r="AA47" s="23">
        <f t="shared" si="14"/>
        <v>0.038495899901726284</v>
      </c>
      <c r="AB47" s="23">
        <f t="shared" si="14"/>
        <v>0.03644961122323993</v>
      </c>
      <c r="AC47" s="23">
        <f t="shared" si="14"/>
        <v>0.032056115240711947</v>
      </c>
      <c r="AD47" s="23">
        <f t="shared" si="14"/>
        <v>0.02995681712294951</v>
      </c>
      <c r="AE47" s="23">
        <f>AE19/AE$34</f>
        <v>0.02962765069293705</v>
      </c>
    </row>
    <row r="48" spans="1:31" ht="14.25">
      <c r="A48" s="1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</row>
    <row r="49" spans="1:31" ht="15.75">
      <c r="A49" s="11" t="s">
        <v>29</v>
      </c>
      <c r="B49" s="23">
        <f>B23/B$34</f>
        <v>0.11826898246180871</v>
      </c>
      <c r="C49" s="23">
        <f aca="true" t="shared" si="15" ref="C49:AD49">C23/C$34</f>
        <v>0.11912323376329241</v>
      </c>
      <c r="D49" s="23">
        <f t="shared" si="15"/>
        <v>0.1279716547991648</v>
      </c>
      <c r="E49" s="23">
        <f t="shared" si="15"/>
        <v>0.13091554117732437</v>
      </c>
      <c r="F49" s="23">
        <f t="shared" si="15"/>
        <v>0.12907561381824342</v>
      </c>
      <c r="G49" s="23">
        <f t="shared" si="15"/>
        <v>0.128132500197393</v>
      </c>
      <c r="H49" s="23">
        <f t="shared" si="15"/>
        <v>0.1306177516655555</v>
      </c>
      <c r="I49" s="23">
        <f t="shared" si="15"/>
        <v>0.1300107039248434</v>
      </c>
      <c r="J49" s="23">
        <f t="shared" si="15"/>
        <v>0.12943546101314768</v>
      </c>
      <c r="K49" s="23">
        <f t="shared" si="15"/>
        <v>0.13564364992444294</v>
      </c>
      <c r="L49" s="23">
        <f t="shared" si="15"/>
        <v>0.13636599785675305</v>
      </c>
      <c r="M49" s="23">
        <f t="shared" si="15"/>
        <v>0.13971545515196654</v>
      </c>
      <c r="N49" s="23">
        <f t="shared" si="15"/>
        <v>0.14146413915731804</v>
      </c>
      <c r="O49" s="23">
        <f t="shared" si="15"/>
        <v>0.1497403433792248</v>
      </c>
      <c r="P49" s="23">
        <f t="shared" si="15"/>
        <v>0.14830288326677693</v>
      </c>
      <c r="Q49" s="23">
        <f t="shared" si="15"/>
        <v>0.1442975609332119</v>
      </c>
      <c r="R49" s="23">
        <f t="shared" si="15"/>
        <v>0.1462106716431909</v>
      </c>
      <c r="S49" s="23">
        <f t="shared" si="15"/>
        <v>0.14418616521816874</v>
      </c>
      <c r="T49" s="23">
        <f t="shared" si="15"/>
        <v>0.1416900819020387</v>
      </c>
      <c r="U49" s="23">
        <f t="shared" si="15"/>
        <v>0.14392896198716804</v>
      </c>
      <c r="V49" s="23">
        <f t="shared" si="15"/>
        <v>0.13957032642969164</v>
      </c>
      <c r="W49" s="23">
        <f t="shared" si="15"/>
        <v>0.14057504151717057</v>
      </c>
      <c r="X49" s="23">
        <f t="shared" si="15"/>
        <v>0.14588190262737877</v>
      </c>
      <c r="Y49" s="23">
        <f t="shared" si="15"/>
        <v>0.1419059976773731</v>
      </c>
      <c r="Z49" s="23">
        <f t="shared" si="15"/>
        <v>0.14498101050616877</v>
      </c>
      <c r="AA49" s="23">
        <f t="shared" si="15"/>
        <v>0.13910676984831227</v>
      </c>
      <c r="AB49" s="23">
        <f t="shared" si="15"/>
        <v>0.13616198670706955</v>
      </c>
      <c r="AC49" s="23">
        <f t="shared" si="15"/>
        <v>0.13840386786223935</v>
      </c>
      <c r="AD49" s="23">
        <f t="shared" si="15"/>
        <v>0.14331708470380441</v>
      </c>
      <c r="AE49" s="23">
        <f>AE23/AE$34</f>
        <v>0.14162631491066957</v>
      </c>
    </row>
    <row r="50" spans="1:31" ht="14.25">
      <c r="A50" s="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</row>
    <row r="51" spans="1:31" ht="14.25">
      <c r="A51" s="11" t="s">
        <v>25</v>
      </c>
      <c r="B51" s="23">
        <f>B25/B$34</f>
        <v>0.0005678827006190208</v>
      </c>
      <c r="C51" s="23">
        <f aca="true" t="shared" si="16" ref="C51:AD51">C25/C$34</f>
        <v>0.0007651710627039858</v>
      </c>
      <c r="D51" s="23">
        <f t="shared" si="16"/>
        <v>0.0008910818660201149</v>
      </c>
      <c r="E51" s="23">
        <f t="shared" si="16"/>
        <v>0.0009246740002647119</v>
      </c>
      <c r="F51" s="23">
        <f t="shared" si="16"/>
        <v>0.0010635456441032848</v>
      </c>
      <c r="G51" s="23">
        <f t="shared" si="16"/>
        <v>0.0006359099548539456</v>
      </c>
      <c r="H51" s="23">
        <f t="shared" si="16"/>
        <v>0.0008636285629665033</v>
      </c>
      <c r="I51" s="23">
        <f t="shared" si="16"/>
        <v>0.0008019326900247163</v>
      </c>
      <c r="J51" s="23">
        <f t="shared" si="16"/>
        <v>0.0007485465659492583</v>
      </c>
      <c r="K51" s="23">
        <f t="shared" si="16"/>
        <v>0.0007644318311933302</v>
      </c>
      <c r="L51" s="23">
        <f t="shared" si="16"/>
        <v>0.0007459122518009989</v>
      </c>
      <c r="M51" s="23">
        <f t="shared" si="16"/>
        <v>0.0006896866971576146</v>
      </c>
      <c r="N51" s="23">
        <f t="shared" si="16"/>
        <v>0.0006474773049997717</v>
      </c>
      <c r="O51" s="23">
        <f t="shared" si="16"/>
        <v>0.0006408208292307485</v>
      </c>
      <c r="P51" s="23">
        <f t="shared" si="16"/>
        <v>0.0005677675792873561</v>
      </c>
      <c r="Q51" s="23">
        <f t="shared" si="16"/>
        <v>0.0005643193762488646</v>
      </c>
      <c r="R51" s="23">
        <f t="shared" si="16"/>
        <v>0.0006160673535672215</v>
      </c>
      <c r="S51" s="23">
        <f t="shared" si="16"/>
        <v>0.0008476029160880647</v>
      </c>
      <c r="T51" s="23">
        <f t="shared" si="16"/>
        <v>0.0008262550973796084</v>
      </c>
      <c r="U51" s="23">
        <f t="shared" si="16"/>
        <v>0.0009912830666560474</v>
      </c>
      <c r="V51" s="23">
        <f t="shared" si="16"/>
        <v>0.0009423561910655781</v>
      </c>
      <c r="W51" s="23">
        <f t="shared" si="16"/>
        <v>0.0009515779520933558</v>
      </c>
      <c r="X51" s="23">
        <f t="shared" si="16"/>
        <v>0.0005034054324097849</v>
      </c>
      <c r="Y51" s="23">
        <f t="shared" si="16"/>
        <v>0.0004447979113338729</v>
      </c>
      <c r="Z51" s="23">
        <f t="shared" si="16"/>
        <v>0.0002768445256644484</v>
      </c>
      <c r="AA51" s="23">
        <f t="shared" si="16"/>
        <v>0.0002264768808679571</v>
      </c>
      <c r="AB51" s="23">
        <f t="shared" si="16"/>
        <v>0.0004306001341586552</v>
      </c>
      <c r="AC51" s="23">
        <f t="shared" si="16"/>
        <v>0.0004572142588372275</v>
      </c>
      <c r="AD51" s="23">
        <f t="shared" si="16"/>
        <v>0.0003963645719610311</v>
      </c>
      <c r="AE51" s="23">
        <f>AE25/AE$34</f>
        <v>0.0003740190348973117</v>
      </c>
    </row>
    <row r="52" spans="1:31" ht="14.25">
      <c r="A52" s="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</row>
    <row r="53" spans="1:31" ht="16.5">
      <c r="A53" s="13" t="s">
        <v>26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</row>
    <row r="54" ht="16.5">
      <c r="A54" s="14" t="s">
        <v>28</v>
      </c>
    </row>
    <row r="55" ht="14.25">
      <c r="A55" s="1"/>
    </row>
    <row r="56" ht="14.25">
      <c r="A56" s="1"/>
    </row>
    <row r="57" ht="14.25">
      <c r="A57" s="1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" shapeId="8997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 Kuisma</dc:creator>
  <cp:keywords/>
  <dc:description/>
  <cp:lastModifiedBy>Marja Kivimäki</cp:lastModifiedBy>
  <dcterms:created xsi:type="dcterms:W3CDTF">2004-06-11T09:55:28Z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