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6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<sst xmlns="http://schemas.openxmlformats.org/spreadsheetml/2006/main" count="53" uniqueCount="39">
  <si>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Tutkimusmenot</t>
  </si>
  <si>
    <t>Maakunta</t>
  </si>
  <si>
    <t>Yhteensä</t>
  </si>
  <si>
    <t>Yritykset</t>
  </si>
  <si>
    <t>Uusimaa</t>
  </si>
  <si>
    <t>Itä-Uusimaa</t>
  </si>
  <si>
    <t>Varsinais-Suomi</t>
  </si>
  <si>
    <t>Satakunta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</si>
  <si>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</si>
  <si>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</si>
  <si>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</si>
  <si>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</si>
  <si>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</si>
  <si>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</si>
  <si>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</si>
  <si>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</si>
  <si>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</si>
  <si>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Keski-Pohjanmaa</t>
  </si>
  <si>
    <t>Pohjois-Pohjanmaa</t>
  </si>
  <si>
    <t>Kainuu</t>
  </si>
  <si>
    <t>Lappi</t>
  </si>
  <si>
    <t>Ahvenanmaa</t>
  </si>
  <si>
    <t>Julkinen</t>
  </si>
  <si>
    <t>sektori</t>
  </si>
  <si>
    <t>Tutkimushenkilökunta</t>
  </si>
  <si>
    <t>Tutkimustyövuodet</t>
  </si>
  <si>
    <t>%</t>
  </si>
  <si>
    <t>Kanta-Häme</t>
  </si>
  <si>
    <t>Pohjanmaa</t>
  </si>
  <si>
    <t>KOKO MAA YHTEENSÄ</t>
  </si>
  <si>
    <t xml:space="preserve">                     Tutkimus- ja kehittämistoiminnan menot, tutkimushenkilökunta ja</t>
  </si>
  <si>
    <t xml:space="preserve">                     tutkimustyövuodet maakunnittain</t>
  </si>
  <si>
    <t>sektori+YVT*</t>
  </si>
  <si>
    <t>Julkinen sektori+YVT*</t>
  </si>
  <si>
    <t>* Yksityinen voittoa tavoittelematon toiminta</t>
  </si>
  <si>
    <t>Korkeakoulusektori</t>
  </si>
  <si>
    <t>Korkeakoulu-</t>
  </si>
  <si>
    <t>milj. €</t>
  </si>
  <si>
    <t>Taulukko 6. Tutkimus- ja kehittämistoiminta vuonna 2005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</si>
</sst>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#,##0.000"/>
    <numFmt numFmtId="174" formatCode="#,##0.0000"/>
    <numFmt numFmtId="175" formatCode="0.000"/>
    <numFmt numFmtId="176" formatCode="0.0"/>
    <numFmt numFmtId="177" formatCode="0.000000"/>
    <numFmt numFmtId="178" formatCode="0.00000"/>
    <numFmt numFmtId="179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172" fontId="3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0" xfId="0" applyNumberFormat="1" applyFont="1" applyAlignment="1" quotePrefix="1">
      <alignment/>
    </xf>
    <xf numFmtId="172" fontId="2" fillId="0" borderId="0" xfId="0" applyNumberFormat="1" applyFont="1" applyAlignment="1" quotePrefix="1">
      <alignment/>
    </xf>
    <xf numFmtId="0" fontId="3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172" fontId="4" fillId="0" borderId="0" xfId="0" applyNumberFormat="1" applyFont="1" applyAlignment="1">
      <alignment/>
    </xf>
    <xf numFmtId="176" fontId="3" fillId="0" borderId="0" xfId="0" applyNumberFormat="1" applyFont="1" applyFill="1" applyAlignment="1">
      <alignment/>
    </xf>
    <xf numFmtId="172" fontId="2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 quotePrefix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 customHeight="1"/>
  <cols>
    <col min="1" max="1" width="18.7109375" style="4" customWidth="1"/>
    <col min="2" max="2" width="8.57421875" style="4" customWidth="1"/>
    <col min="3" max="3" width="8.28125" style="4" customWidth="1"/>
    <col min="4" max="4" width="9.421875" style="4" customWidth="1"/>
    <col min="5" max="5" width="9.140625" style="4" customWidth="1"/>
    <col min="6" max="6" width="8.57421875" style="4" customWidth="1"/>
    <col min="7" max="7" width="8.28125" style="4" customWidth="1"/>
    <col min="8" max="8" width="9.421875" style="4" customWidth="1"/>
    <col min="9" max="16384" width="9.140625" style="4" customWidth="1"/>
  </cols>
  <sheetData>
    <row r="1" s="1" customFormat="1" ht="12.75" customHeight="1">
      <c r="A1" s="1" t="s">
        <v>38</v>
      </c>
    </row>
    <row r="2" spans="1:8" ht="12.75" customHeight="1">
      <c r="A2" s="29" t="s">
        <v>30</v>
      </c>
      <c r="B2" s="1"/>
      <c r="C2" s="30"/>
      <c r="D2" s="30"/>
      <c r="E2" s="30"/>
      <c r="F2" s="30"/>
      <c r="G2" s="30"/>
      <c r="H2" s="30"/>
    </row>
    <row r="3" spans="1:8" ht="12.75" customHeight="1">
      <c r="A3" s="29" t="s">
        <v>31</v>
      </c>
      <c r="C3" s="30"/>
      <c r="D3" s="30"/>
      <c r="E3" s="30"/>
      <c r="F3" s="30"/>
      <c r="G3" s="30"/>
      <c r="H3" s="30"/>
    </row>
    <row r="4" spans="1:9" ht="24.75" customHeight="1">
      <c r="A4" s="3"/>
      <c r="B4" s="11"/>
      <c r="C4" s="11"/>
      <c r="D4" s="11"/>
      <c r="E4" s="11"/>
      <c r="F4" s="11"/>
      <c r="G4" s="11"/>
      <c r="H4" s="11"/>
      <c r="I4" s="11"/>
    </row>
    <row r="5" spans="1:17" ht="12.75" customHeight="1">
      <c r="A5" s="16" t="s">
        <v>1</v>
      </c>
      <c r="B5" s="19" t="s">
        <v>0</v>
      </c>
      <c r="C5" s="23"/>
      <c r="D5" s="16"/>
      <c r="E5" s="16"/>
      <c r="F5" s="5"/>
      <c r="G5" s="6"/>
      <c r="H5" s="16"/>
      <c r="I5" s="5"/>
      <c r="J5" s="7" t="s">
        <v>24</v>
      </c>
      <c r="K5" s="6"/>
      <c r="L5" s="5"/>
      <c r="M5" s="5"/>
      <c r="N5" s="7" t="s">
        <v>25</v>
      </c>
      <c r="O5" s="6"/>
      <c r="P5" s="5"/>
      <c r="Q5" s="5"/>
    </row>
    <row r="6" spans="1:17" ht="12.75" customHeight="1">
      <c r="A6" s="9"/>
      <c r="B6" s="45" t="s">
        <v>2</v>
      </c>
      <c r="C6" s="24"/>
      <c r="D6" s="5" t="s">
        <v>3</v>
      </c>
      <c r="E6" s="8"/>
      <c r="F6" s="5" t="s">
        <v>33</v>
      </c>
      <c r="G6" s="22"/>
      <c r="H6" s="5" t="s">
        <v>35</v>
      </c>
      <c r="I6" s="9"/>
      <c r="J6" s="26" t="s">
        <v>2</v>
      </c>
      <c r="K6" s="21" t="s">
        <v>3</v>
      </c>
      <c r="L6" s="21" t="s">
        <v>22</v>
      </c>
      <c r="M6" s="21" t="s">
        <v>36</v>
      </c>
      <c r="N6" s="27" t="s">
        <v>2</v>
      </c>
      <c r="O6" s="17" t="s">
        <v>3</v>
      </c>
      <c r="P6" s="17" t="s">
        <v>22</v>
      </c>
      <c r="Q6" s="35" t="s">
        <v>36</v>
      </c>
    </row>
    <row r="7" spans="1:17" ht="12.75" customHeight="1">
      <c r="A7" s="3"/>
      <c r="B7" s="39" t="s">
        <v>37</v>
      </c>
      <c r="C7" s="40" t="s">
        <v>26</v>
      </c>
      <c r="D7" s="39" t="s">
        <v>37</v>
      </c>
      <c r="E7" s="20" t="s">
        <v>26</v>
      </c>
      <c r="F7" s="39" t="s">
        <v>37</v>
      </c>
      <c r="G7" s="20" t="s">
        <v>26</v>
      </c>
      <c r="H7" s="39" t="s">
        <v>37</v>
      </c>
      <c r="I7" s="41" t="s">
        <v>26</v>
      </c>
      <c r="J7" s="25"/>
      <c r="K7" s="20"/>
      <c r="L7" s="18" t="s">
        <v>32</v>
      </c>
      <c r="M7" s="34" t="s">
        <v>23</v>
      </c>
      <c r="N7" s="25"/>
      <c r="O7" s="20"/>
      <c r="P7" s="18" t="s">
        <v>32</v>
      </c>
      <c r="Q7" s="36" t="s">
        <v>23</v>
      </c>
    </row>
    <row r="8" spans="2:17" ht="4.5" customHeight="1">
      <c r="B8" s="12"/>
      <c r="C8" s="13"/>
      <c r="D8" s="10"/>
      <c r="E8" s="11"/>
      <c r="F8" s="10"/>
      <c r="G8" s="11"/>
      <c r="H8" s="10"/>
      <c r="I8" s="11"/>
      <c r="J8" s="12"/>
      <c r="K8" s="10"/>
      <c r="L8" s="10"/>
      <c r="M8" s="10"/>
      <c r="N8" s="12"/>
      <c r="O8" s="10"/>
      <c r="P8" s="10"/>
      <c r="Q8" s="10"/>
    </row>
    <row r="9" spans="1:17" s="2" customFormat="1" ht="12.75" customHeight="1">
      <c r="A9" s="28" t="s">
        <v>29</v>
      </c>
      <c r="B9" s="51">
        <v>5473.7</v>
      </c>
      <c r="C9" s="13">
        <f>SUM(C11:C30)</f>
        <v>100.00124266949224</v>
      </c>
      <c r="D9" s="38">
        <v>3876.898249999998</v>
      </c>
      <c r="E9" s="13">
        <f>SUM(E11:E30)</f>
        <v>99.99999871030921</v>
      </c>
      <c r="F9" s="38">
        <v>554.7223999999997</v>
      </c>
      <c r="G9" s="13">
        <f>SUM(G11:G30)</f>
        <v>100.00007210819108</v>
      </c>
      <c r="H9" s="13">
        <v>1042.14737</v>
      </c>
      <c r="I9" s="13">
        <f>SUM(I11:I30)</f>
        <v>99.99999712132855</v>
      </c>
      <c r="J9" s="12">
        <v>77274.98899999997</v>
      </c>
      <c r="K9" s="32">
        <v>40801.98899999998</v>
      </c>
      <c r="L9" s="32">
        <v>10680</v>
      </c>
      <c r="M9" s="32">
        <v>25793</v>
      </c>
      <c r="N9" s="12">
        <v>57471.4</v>
      </c>
      <c r="O9" s="32">
        <v>32108.944000000014</v>
      </c>
      <c r="P9" s="32">
        <v>7909.4</v>
      </c>
      <c r="Q9" s="32">
        <v>17453.391999999996</v>
      </c>
    </row>
    <row r="10" spans="1:17" ht="4.5" customHeight="1">
      <c r="A10" s="9"/>
      <c r="B10" s="13"/>
      <c r="C10" s="13"/>
      <c r="D10" s="37"/>
      <c r="E10" s="13"/>
      <c r="F10" s="50"/>
      <c r="G10" s="11"/>
      <c r="H10" s="44"/>
      <c r="I10" s="13"/>
      <c r="J10" s="12"/>
      <c r="K10" s="31"/>
      <c r="L10" s="10"/>
      <c r="M10" s="30"/>
      <c r="N10" s="12"/>
      <c r="O10" s="10"/>
      <c r="P10" s="10"/>
      <c r="Q10" s="10"/>
    </row>
    <row r="11" spans="1:17" ht="12" customHeight="1">
      <c r="A11" s="4" t="s">
        <v>4</v>
      </c>
      <c r="B11" s="52">
        <v>2306.93193</v>
      </c>
      <c r="C11" s="11">
        <f>SUM(B11/5473.7*100)</f>
        <v>42.145750223797435</v>
      </c>
      <c r="D11" s="37">
        <v>1563.5387300000004</v>
      </c>
      <c r="E11" s="11">
        <f>SUM(D11/3876.8983*100)</f>
        <v>40.32962974551075</v>
      </c>
      <c r="F11" s="37">
        <v>352.9263999999998</v>
      </c>
      <c r="G11" s="11">
        <f>SUM(F11/554.722*100)</f>
        <v>63.62221076503182</v>
      </c>
      <c r="H11" s="11">
        <v>390.4668</v>
      </c>
      <c r="I11" s="11">
        <f>SUM(H11/1042.1474*100)</f>
        <v>37.46752138900889</v>
      </c>
      <c r="J11" s="10">
        <v>32267.755999999972</v>
      </c>
      <c r="K11" s="31">
        <v>16539.755999999972</v>
      </c>
      <c r="L11" s="31">
        <v>6873</v>
      </c>
      <c r="M11" s="31">
        <v>8855</v>
      </c>
      <c r="N11" s="10">
        <v>24800.808999999997</v>
      </c>
      <c r="O11" s="31">
        <v>13006.632000000005</v>
      </c>
      <c r="P11" s="31">
        <v>4959.6</v>
      </c>
      <c r="Q11" s="31">
        <v>6834.576999999993</v>
      </c>
    </row>
    <row r="12" spans="1:17" ht="12" customHeight="1">
      <c r="A12" s="4" t="s">
        <v>5</v>
      </c>
      <c r="B12" s="52">
        <v>43.63223999999999</v>
      </c>
      <c r="C12" s="11">
        <f aca="true" t="shared" si="0" ref="C12:C30">SUM(B12/5473.7*100)</f>
        <v>0.7971251621389551</v>
      </c>
      <c r="D12" s="37">
        <v>42.85043999999999</v>
      </c>
      <c r="E12" s="11">
        <f aca="true" t="shared" si="1" ref="E12:E30">SUM(D12/3876.8983*100)</f>
        <v>1.105276349395082</v>
      </c>
      <c r="F12" s="37">
        <v>0.305</v>
      </c>
      <c r="G12" s="11">
        <f aca="true" t="shared" si="2" ref="G12:G30">SUM(F12/554.722*100)</f>
        <v>0.0549824957366032</v>
      </c>
      <c r="H12" s="11">
        <v>0.4768</v>
      </c>
      <c r="I12" s="11">
        <f aca="true" t="shared" si="3" ref="I12:I30">SUM(H12/1042.1474*100)</f>
        <v>0.04575168541417461</v>
      </c>
      <c r="J12" s="10">
        <v>492.192</v>
      </c>
      <c r="K12" s="31">
        <v>471.192</v>
      </c>
      <c r="L12" s="31">
        <v>5</v>
      </c>
      <c r="M12" s="31">
        <v>16</v>
      </c>
      <c r="N12" s="10">
        <v>389.93300000000005</v>
      </c>
      <c r="O12" s="31">
        <v>376.93300000000005</v>
      </c>
      <c r="P12" s="31">
        <v>5.1</v>
      </c>
      <c r="Q12" s="31">
        <v>7.9</v>
      </c>
    </row>
    <row r="13" spans="1:17" ht="12" customHeight="1">
      <c r="A13" s="4" t="s">
        <v>6</v>
      </c>
      <c r="B13" s="52">
        <v>566.6708299999997</v>
      </c>
      <c r="C13" s="11">
        <f t="shared" si="0"/>
        <v>10.35261030016259</v>
      </c>
      <c r="D13" s="37">
        <v>422.8083899999997</v>
      </c>
      <c r="E13" s="11">
        <f t="shared" si="1"/>
        <v>10.9058416621349</v>
      </c>
      <c r="F13" s="37">
        <v>12.477</v>
      </c>
      <c r="G13" s="11">
        <f t="shared" si="2"/>
        <v>2.2492347518216333</v>
      </c>
      <c r="H13" s="11">
        <v>131.38544</v>
      </c>
      <c r="I13" s="11">
        <f t="shared" si="3"/>
        <v>12.607183974167185</v>
      </c>
      <c r="J13" s="10">
        <v>7605.208000000001</v>
      </c>
      <c r="K13" s="31">
        <v>4184.208000000001</v>
      </c>
      <c r="L13" s="31">
        <v>247</v>
      </c>
      <c r="M13" s="31">
        <v>3174</v>
      </c>
      <c r="N13" s="10">
        <v>5736.789000000001</v>
      </c>
      <c r="O13" s="31">
        <v>3394.003000000001</v>
      </c>
      <c r="P13" s="31">
        <v>188.2</v>
      </c>
      <c r="Q13" s="31">
        <v>2154.5859999999993</v>
      </c>
    </row>
    <row r="14" spans="1:17" ht="12" customHeight="1">
      <c r="A14" s="4" t="s">
        <v>7</v>
      </c>
      <c r="B14" s="52">
        <v>56.33808000000002</v>
      </c>
      <c r="C14" s="11">
        <f t="shared" si="0"/>
        <v>1.0292504156238014</v>
      </c>
      <c r="D14" s="37">
        <v>47.28858000000002</v>
      </c>
      <c r="E14" s="11">
        <f t="shared" si="1"/>
        <v>1.2197529143336059</v>
      </c>
      <c r="F14" s="37">
        <v>0.82</v>
      </c>
      <c r="G14" s="11">
        <f t="shared" si="2"/>
        <v>0.1478217918164414</v>
      </c>
      <c r="H14" s="11">
        <v>8.2295</v>
      </c>
      <c r="I14" s="11">
        <f t="shared" si="3"/>
        <v>0.7896675652599623</v>
      </c>
      <c r="J14" s="10">
        <v>1130.3629999999998</v>
      </c>
      <c r="K14" s="31">
        <v>831.3629999999998</v>
      </c>
      <c r="L14" s="31">
        <v>23</v>
      </c>
      <c r="M14" s="31">
        <v>276</v>
      </c>
      <c r="N14" s="10">
        <v>657.6190000000001</v>
      </c>
      <c r="O14" s="31">
        <v>523.0190000000001</v>
      </c>
      <c r="P14" s="31">
        <v>13.7</v>
      </c>
      <c r="Q14" s="31">
        <v>120.9</v>
      </c>
    </row>
    <row r="15" spans="1:17" ht="12" customHeight="1">
      <c r="A15" s="4" t="s">
        <v>27</v>
      </c>
      <c r="B15" s="52">
        <v>81.71901</v>
      </c>
      <c r="C15" s="11">
        <f t="shared" si="0"/>
        <v>1.49293914536785</v>
      </c>
      <c r="D15" s="37">
        <v>41.90000999999999</v>
      </c>
      <c r="E15" s="11">
        <f t="shared" si="1"/>
        <v>1.0807611331976388</v>
      </c>
      <c r="F15" s="37">
        <v>31.77</v>
      </c>
      <c r="G15" s="11">
        <f t="shared" si="2"/>
        <v>5.727193080497979</v>
      </c>
      <c r="H15" s="11">
        <v>8.049</v>
      </c>
      <c r="I15" s="11">
        <f t="shared" si="3"/>
        <v>0.7723475585123563</v>
      </c>
      <c r="J15" s="10">
        <v>1384.181</v>
      </c>
      <c r="K15" s="31">
        <v>567.1809999999999</v>
      </c>
      <c r="L15" s="31">
        <v>538</v>
      </c>
      <c r="M15" s="31">
        <v>279</v>
      </c>
      <c r="N15" s="10">
        <v>1019.9889999999998</v>
      </c>
      <c r="O15" s="31">
        <v>382.28899999999993</v>
      </c>
      <c r="P15" s="31">
        <v>517.9</v>
      </c>
      <c r="Q15" s="31">
        <v>119.8</v>
      </c>
    </row>
    <row r="16" spans="1:17" ht="12" customHeight="1">
      <c r="A16" s="4" t="s">
        <v>8</v>
      </c>
      <c r="B16" s="52">
        <v>878.4905499999993</v>
      </c>
      <c r="C16" s="11">
        <f t="shared" si="0"/>
        <v>16.04930029047992</v>
      </c>
      <c r="D16" s="37">
        <v>707.6331499999992</v>
      </c>
      <c r="E16" s="11">
        <f t="shared" si="1"/>
        <v>18.252559010897944</v>
      </c>
      <c r="F16" s="37">
        <v>42.0555</v>
      </c>
      <c r="G16" s="11">
        <f t="shared" si="2"/>
        <v>7.5813650801662815</v>
      </c>
      <c r="H16" s="11">
        <v>128.8019</v>
      </c>
      <c r="I16" s="11">
        <f t="shared" si="3"/>
        <v>12.359278543515053</v>
      </c>
      <c r="J16" s="10">
        <v>11040.781000000003</v>
      </c>
      <c r="K16" s="31">
        <v>6397.781000000004</v>
      </c>
      <c r="L16" s="31">
        <v>628</v>
      </c>
      <c r="M16" s="31">
        <v>4015</v>
      </c>
      <c r="N16" s="10">
        <v>7964.023000000003</v>
      </c>
      <c r="O16" s="31">
        <v>5203.982000000003</v>
      </c>
      <c r="P16" s="31">
        <v>485.2</v>
      </c>
      <c r="Q16" s="31">
        <v>2274.841000000001</v>
      </c>
    </row>
    <row r="17" spans="1:17" ht="12" customHeight="1">
      <c r="A17" s="4" t="s">
        <v>9</v>
      </c>
      <c r="B17" s="52">
        <v>51.26899999999999</v>
      </c>
      <c r="C17" s="11">
        <f t="shared" si="0"/>
        <v>0.9366424904543544</v>
      </c>
      <c r="D17" s="37">
        <v>44.47899999999999</v>
      </c>
      <c r="E17" s="11">
        <f t="shared" si="1"/>
        <v>1.1472831257915637</v>
      </c>
      <c r="F17" s="37">
        <v>0.905</v>
      </c>
      <c r="G17" s="11">
        <f t="shared" si="2"/>
        <v>0.16314478243156033</v>
      </c>
      <c r="H17" s="11">
        <v>5.885</v>
      </c>
      <c r="I17" s="11">
        <f t="shared" si="3"/>
        <v>0.5646993889731913</v>
      </c>
      <c r="J17" s="10">
        <v>990.215</v>
      </c>
      <c r="K17" s="31">
        <v>709.215</v>
      </c>
      <c r="L17" s="31">
        <v>45</v>
      </c>
      <c r="M17" s="31">
        <v>236</v>
      </c>
      <c r="N17" s="10">
        <v>579.443</v>
      </c>
      <c r="O17" s="31">
        <v>459.14300000000003</v>
      </c>
      <c r="P17" s="31">
        <v>17.4</v>
      </c>
      <c r="Q17" s="31">
        <v>102.9</v>
      </c>
    </row>
    <row r="18" spans="1:17" ht="12" customHeight="1">
      <c r="A18" s="4" t="s">
        <v>10</v>
      </c>
      <c r="B18" s="52">
        <v>32.82993</v>
      </c>
      <c r="C18" s="11">
        <f t="shared" si="0"/>
        <v>0.599775837185085</v>
      </c>
      <c r="D18" s="37">
        <v>29.254729999999995</v>
      </c>
      <c r="E18" s="11">
        <f t="shared" si="1"/>
        <v>0.7545911121785164</v>
      </c>
      <c r="F18" s="37">
        <v>0.4522</v>
      </c>
      <c r="G18" s="11">
        <f t="shared" si="2"/>
        <v>0.08151831007243268</v>
      </c>
      <c r="H18" s="11">
        <v>3.123</v>
      </c>
      <c r="I18" s="11">
        <f t="shared" si="3"/>
        <v>0.2996697012342016</v>
      </c>
      <c r="J18" s="10">
        <v>545.0260000000001</v>
      </c>
      <c r="K18" s="31">
        <v>433.02600000000007</v>
      </c>
      <c r="L18" s="31">
        <v>15</v>
      </c>
      <c r="M18" s="31">
        <v>97</v>
      </c>
      <c r="N18" s="10">
        <v>342.03800000000007</v>
      </c>
      <c r="O18" s="31">
        <v>289.73800000000006</v>
      </c>
      <c r="P18" s="31">
        <v>7.2</v>
      </c>
      <c r="Q18" s="31">
        <v>45.1</v>
      </c>
    </row>
    <row r="19" spans="1:17" ht="12" customHeight="1">
      <c r="A19" s="4" t="s">
        <v>11</v>
      </c>
      <c r="B19" s="52">
        <v>81.20909999999999</v>
      </c>
      <c r="C19" s="11">
        <f t="shared" si="0"/>
        <v>1.48362350877834</v>
      </c>
      <c r="D19" s="37">
        <v>50.285999999999994</v>
      </c>
      <c r="E19" s="11">
        <f t="shared" si="1"/>
        <v>1.297067813205211</v>
      </c>
      <c r="F19" s="37">
        <v>2.0140000000000002</v>
      </c>
      <c r="G19" s="11">
        <f t="shared" si="2"/>
        <v>0.3630647423394061</v>
      </c>
      <c r="H19" s="11">
        <v>28.9091</v>
      </c>
      <c r="I19" s="11">
        <f t="shared" si="3"/>
        <v>2.773993390954101</v>
      </c>
      <c r="J19" s="10">
        <v>1224.0680000000002</v>
      </c>
      <c r="K19" s="31">
        <v>581.0680000000001</v>
      </c>
      <c r="L19" s="31">
        <v>59</v>
      </c>
      <c r="M19" s="31">
        <v>584</v>
      </c>
      <c r="N19" s="10">
        <v>914.2629999999999</v>
      </c>
      <c r="O19" s="31">
        <v>430.40299999999996</v>
      </c>
      <c r="P19" s="31">
        <v>31</v>
      </c>
      <c r="Q19" s="31">
        <v>452.86</v>
      </c>
    </row>
    <row r="20" spans="1:17" ht="12" customHeight="1">
      <c r="A20" s="4" t="s">
        <v>12</v>
      </c>
      <c r="B20" s="52">
        <v>28.600499999999997</v>
      </c>
      <c r="C20" s="11">
        <f t="shared" si="0"/>
        <v>0.5225076273818441</v>
      </c>
      <c r="D20" s="37">
        <v>13.225</v>
      </c>
      <c r="E20" s="11">
        <f t="shared" si="1"/>
        <v>0.34112321182116123</v>
      </c>
      <c r="F20" s="37">
        <v>3.8087</v>
      </c>
      <c r="G20" s="11">
        <f t="shared" si="2"/>
        <v>0.6865961688918053</v>
      </c>
      <c r="H20" s="11">
        <v>11.566799999999999</v>
      </c>
      <c r="I20" s="11">
        <f t="shared" si="3"/>
        <v>1.1099005764443683</v>
      </c>
      <c r="J20" s="10">
        <v>577.7169999999999</v>
      </c>
      <c r="K20" s="31">
        <v>249.71699999999993</v>
      </c>
      <c r="L20" s="31">
        <v>91</v>
      </c>
      <c r="M20" s="31">
        <v>237</v>
      </c>
      <c r="N20" s="10">
        <v>363.824</v>
      </c>
      <c r="O20" s="31">
        <v>143.129</v>
      </c>
      <c r="P20" s="31">
        <v>75.2</v>
      </c>
      <c r="Q20" s="31">
        <v>145.495</v>
      </c>
    </row>
    <row r="21" spans="1:17" ht="12" customHeight="1">
      <c r="A21" s="4" t="s">
        <v>13</v>
      </c>
      <c r="B21" s="52">
        <v>133.99919999999997</v>
      </c>
      <c r="C21" s="11">
        <f t="shared" si="0"/>
        <v>2.4480552459944827</v>
      </c>
      <c r="D21" s="37">
        <v>50.8803</v>
      </c>
      <c r="E21" s="11">
        <f t="shared" si="1"/>
        <v>1.3123970778392613</v>
      </c>
      <c r="F21" s="37">
        <v>16.04</v>
      </c>
      <c r="G21" s="11">
        <f t="shared" si="2"/>
        <v>2.891538464311853</v>
      </c>
      <c r="H21" s="11">
        <v>67.07889999999999</v>
      </c>
      <c r="I21" s="11">
        <f t="shared" si="3"/>
        <v>6.436603881562242</v>
      </c>
      <c r="J21" s="10">
        <v>2857.526</v>
      </c>
      <c r="K21" s="31">
        <v>808.5260000000001</v>
      </c>
      <c r="L21" s="31">
        <v>423</v>
      </c>
      <c r="M21" s="31">
        <v>1626</v>
      </c>
      <c r="N21" s="10">
        <v>2063.683</v>
      </c>
      <c r="O21" s="31">
        <v>599.883</v>
      </c>
      <c r="P21" s="31">
        <v>303.9</v>
      </c>
      <c r="Q21" s="31">
        <v>1159.9</v>
      </c>
    </row>
    <row r="22" spans="1:17" ht="12" customHeight="1">
      <c r="A22" s="4" t="s">
        <v>14</v>
      </c>
      <c r="B22" s="52">
        <v>65.71121</v>
      </c>
      <c r="C22" s="11">
        <f t="shared" si="0"/>
        <v>1.200489796664048</v>
      </c>
      <c r="D22" s="37">
        <v>19.074010000000005</v>
      </c>
      <c r="E22" s="11">
        <f t="shared" si="1"/>
        <v>0.4919914974297883</v>
      </c>
      <c r="F22" s="37">
        <v>12.437</v>
      </c>
      <c r="G22" s="11">
        <f t="shared" si="2"/>
        <v>2.2420239327086358</v>
      </c>
      <c r="H22" s="11">
        <v>34.200199999999995</v>
      </c>
      <c r="I22" s="11">
        <f t="shared" si="3"/>
        <v>3.281704680163285</v>
      </c>
      <c r="J22" s="10">
        <v>1312.7069999999999</v>
      </c>
      <c r="K22" s="31">
        <v>306.707</v>
      </c>
      <c r="L22" s="31">
        <v>255</v>
      </c>
      <c r="M22" s="31">
        <v>751</v>
      </c>
      <c r="N22" s="10">
        <v>923.506</v>
      </c>
      <c r="O22" s="31">
        <v>210.80099999999993</v>
      </c>
      <c r="P22" s="31">
        <v>199</v>
      </c>
      <c r="Q22" s="31">
        <v>513.705</v>
      </c>
    </row>
    <row r="23" spans="1:17" ht="12" customHeight="1">
      <c r="A23" s="4" t="s">
        <v>15</v>
      </c>
      <c r="B23" s="52">
        <v>223.86866</v>
      </c>
      <c r="C23" s="11">
        <f t="shared" si="0"/>
        <v>4.0898964137603455</v>
      </c>
      <c r="D23" s="37">
        <v>133.32287</v>
      </c>
      <c r="E23" s="11">
        <f t="shared" si="1"/>
        <v>3.438905529195852</v>
      </c>
      <c r="F23" s="37">
        <v>22.1173</v>
      </c>
      <c r="G23" s="11">
        <f t="shared" si="2"/>
        <v>3.9870962391972915</v>
      </c>
      <c r="H23" s="11">
        <v>68.42849000000001</v>
      </c>
      <c r="I23" s="11">
        <f t="shared" si="3"/>
        <v>6.566104756390508</v>
      </c>
      <c r="J23" s="10">
        <v>3379.451</v>
      </c>
      <c r="K23" s="31">
        <v>1460.4509999999998</v>
      </c>
      <c r="L23" s="31">
        <v>293</v>
      </c>
      <c r="M23" s="31">
        <v>1626</v>
      </c>
      <c r="N23" s="10">
        <v>2492.327</v>
      </c>
      <c r="O23" s="31">
        <v>1096.8380000000002</v>
      </c>
      <c r="P23" s="31">
        <v>230.8</v>
      </c>
      <c r="Q23" s="31">
        <v>1164.6889999999999</v>
      </c>
    </row>
    <row r="24" spans="1:17" ht="12" customHeight="1">
      <c r="A24" s="4" t="s">
        <v>16</v>
      </c>
      <c r="B24" s="52">
        <v>29.72647</v>
      </c>
      <c r="C24" s="11">
        <f t="shared" si="0"/>
        <v>0.5430781738129602</v>
      </c>
      <c r="D24" s="37">
        <v>23.141469999999998</v>
      </c>
      <c r="E24" s="11">
        <f t="shared" si="1"/>
        <v>0.5969068107873761</v>
      </c>
      <c r="F24" s="37">
        <v>0.7270000000000001</v>
      </c>
      <c r="G24" s="11">
        <f t="shared" si="2"/>
        <v>0.13105663737872306</v>
      </c>
      <c r="H24" s="11">
        <v>5.858</v>
      </c>
      <c r="I24" s="11">
        <f t="shared" si="3"/>
        <v>0.5621085846397543</v>
      </c>
      <c r="J24" s="10">
        <v>762.234</v>
      </c>
      <c r="K24" s="31">
        <v>503.23400000000004</v>
      </c>
      <c r="L24" s="31">
        <v>17</v>
      </c>
      <c r="M24" s="31">
        <v>242</v>
      </c>
      <c r="N24" s="10">
        <v>392.53</v>
      </c>
      <c r="O24" s="31">
        <v>281.13</v>
      </c>
      <c r="P24" s="31">
        <v>13.4</v>
      </c>
      <c r="Q24" s="31">
        <v>98</v>
      </c>
    </row>
    <row r="25" spans="1:17" ht="12" customHeight="1">
      <c r="A25" s="4" t="s">
        <v>28</v>
      </c>
      <c r="B25" s="52">
        <v>84.97711000000001</v>
      </c>
      <c r="C25" s="11">
        <f t="shared" si="0"/>
        <v>1.55246195443667</v>
      </c>
      <c r="D25" s="37">
        <v>71.37622</v>
      </c>
      <c r="E25" s="11">
        <f t="shared" si="1"/>
        <v>1.841065059663804</v>
      </c>
      <c r="F25" s="37">
        <v>1.4409999999999998</v>
      </c>
      <c r="G25" s="11">
        <f t="shared" si="2"/>
        <v>0.259769758545722</v>
      </c>
      <c r="H25" s="11">
        <v>12.159889999999999</v>
      </c>
      <c r="I25" s="11">
        <f t="shared" si="3"/>
        <v>1.166810952078372</v>
      </c>
      <c r="J25" s="10">
        <v>1203.944</v>
      </c>
      <c r="K25" s="31">
        <v>899.9439999999998</v>
      </c>
      <c r="L25" s="31">
        <v>39</v>
      </c>
      <c r="M25" s="31">
        <v>265</v>
      </c>
      <c r="N25" s="10">
        <v>1019.524</v>
      </c>
      <c r="O25" s="31">
        <v>813.6</v>
      </c>
      <c r="P25" s="31">
        <v>18.9</v>
      </c>
      <c r="Q25" s="31">
        <v>187.024</v>
      </c>
    </row>
    <row r="26" spans="1:17" ht="12" customHeight="1">
      <c r="A26" s="4" t="s">
        <v>17</v>
      </c>
      <c r="B26" s="52">
        <v>12.5113</v>
      </c>
      <c r="C26" s="11">
        <f t="shared" si="0"/>
        <v>0.22857116758317045</v>
      </c>
      <c r="D26" s="37">
        <v>6.772</v>
      </c>
      <c r="E26" s="11">
        <f t="shared" si="1"/>
        <v>0.17467571950494548</v>
      </c>
      <c r="F26" s="37">
        <v>2.2203</v>
      </c>
      <c r="G26" s="11">
        <f t="shared" si="2"/>
        <v>0.4002545419146888</v>
      </c>
      <c r="H26" s="11">
        <v>3.519</v>
      </c>
      <c r="I26" s="11">
        <f t="shared" si="3"/>
        <v>0.33766816479127615</v>
      </c>
      <c r="J26" s="10">
        <v>232.611</v>
      </c>
      <c r="K26" s="31">
        <v>90.611</v>
      </c>
      <c r="L26" s="31">
        <v>66</v>
      </c>
      <c r="M26" s="31">
        <v>76</v>
      </c>
      <c r="N26" s="10">
        <v>182.315</v>
      </c>
      <c r="O26" s="31">
        <v>68.515</v>
      </c>
      <c r="P26" s="31">
        <v>50.4</v>
      </c>
      <c r="Q26" s="31">
        <v>63.4</v>
      </c>
    </row>
    <row r="27" spans="1:17" ht="12" customHeight="1">
      <c r="A27" s="4" t="s">
        <v>18</v>
      </c>
      <c r="B27" s="52">
        <v>717.0585399999998</v>
      </c>
      <c r="C27" s="11">
        <f t="shared" si="0"/>
        <v>13.100070153643784</v>
      </c>
      <c r="D27" s="37">
        <v>573.0687399999998</v>
      </c>
      <c r="E27" s="11">
        <f t="shared" si="1"/>
        <v>14.781629427834098</v>
      </c>
      <c r="F27" s="37">
        <v>38.212999999999994</v>
      </c>
      <c r="G27" s="11">
        <f t="shared" si="2"/>
        <v>6.888675769123993</v>
      </c>
      <c r="H27" s="11">
        <v>105.77680000000001</v>
      </c>
      <c r="I27" s="11">
        <f t="shared" si="3"/>
        <v>10.149888585818092</v>
      </c>
      <c r="J27" s="10">
        <v>8670.298000000004</v>
      </c>
      <c r="K27" s="31">
        <v>5231.298000000004</v>
      </c>
      <c r="L27" s="31">
        <v>635</v>
      </c>
      <c r="M27" s="31">
        <v>2804</v>
      </c>
      <c r="N27" s="10">
        <v>6598.569</v>
      </c>
      <c r="O27" s="31">
        <v>4471.129000000001</v>
      </c>
      <c r="P27" s="31">
        <v>511.2</v>
      </c>
      <c r="Q27" s="31">
        <v>1616.24</v>
      </c>
    </row>
    <row r="28" spans="1:17" ht="12" customHeight="1">
      <c r="A28" s="4" t="s">
        <v>19</v>
      </c>
      <c r="B28" s="52">
        <v>23.980999999999998</v>
      </c>
      <c r="C28" s="11">
        <f t="shared" si="0"/>
        <v>0.43811315928896355</v>
      </c>
      <c r="D28" s="37">
        <v>14.245</v>
      </c>
      <c r="E28" s="11">
        <f t="shared" si="1"/>
        <v>0.3674329037725854</v>
      </c>
      <c r="F28" s="37">
        <v>2.036</v>
      </c>
      <c r="G28" s="11">
        <f t="shared" si="2"/>
        <v>0.3670306928515545</v>
      </c>
      <c r="H28" s="11">
        <v>7.7</v>
      </c>
      <c r="I28" s="11">
        <f t="shared" si="3"/>
        <v>0.738859013609783</v>
      </c>
      <c r="J28" s="10">
        <v>340.44599999999997</v>
      </c>
      <c r="K28" s="31">
        <v>169.44599999999997</v>
      </c>
      <c r="L28" s="31">
        <v>64</v>
      </c>
      <c r="M28" s="31">
        <v>107</v>
      </c>
      <c r="N28" s="10">
        <v>307.385</v>
      </c>
      <c r="O28" s="31">
        <v>148.085</v>
      </c>
      <c r="P28" s="31">
        <v>43.7</v>
      </c>
      <c r="Q28" s="31">
        <v>115.6</v>
      </c>
    </row>
    <row r="29" spans="1:17" ht="12" customHeight="1">
      <c r="A29" s="4" t="s">
        <v>20</v>
      </c>
      <c r="B29" s="52">
        <v>52.88766</v>
      </c>
      <c r="C29" s="11">
        <f t="shared" si="0"/>
        <v>0.9662140782286204</v>
      </c>
      <c r="D29" s="37">
        <v>21.182610000000004</v>
      </c>
      <c r="E29" s="11">
        <f t="shared" si="1"/>
        <v>0.5463803370854481</v>
      </c>
      <c r="F29" s="37">
        <v>11.205</v>
      </c>
      <c r="G29" s="11">
        <f t="shared" si="2"/>
        <v>2.019930704028324</v>
      </c>
      <c r="H29" s="11">
        <v>20.500049999999998</v>
      </c>
      <c r="I29" s="11">
        <f t="shared" si="3"/>
        <v>1.967096976876783</v>
      </c>
      <c r="J29" s="10">
        <v>1223.538</v>
      </c>
      <c r="K29" s="31">
        <v>350.538</v>
      </c>
      <c r="L29" s="31">
        <v>351</v>
      </c>
      <c r="M29" s="31">
        <v>522</v>
      </c>
      <c r="N29" s="10">
        <v>703.692</v>
      </c>
      <c r="O29" s="31">
        <v>203.717</v>
      </c>
      <c r="P29" s="31">
        <v>225</v>
      </c>
      <c r="Q29" s="31">
        <v>274.975</v>
      </c>
    </row>
    <row r="30" spans="1:17" s="46" customFormat="1" ht="12" customHeight="1">
      <c r="A30" s="46" t="s">
        <v>21</v>
      </c>
      <c r="B30" s="53">
        <v>1.3557</v>
      </c>
      <c r="C30" s="49">
        <f t="shared" si="0"/>
        <v>0.02476752470906334</v>
      </c>
      <c r="D30" s="54">
        <v>0.5710000000000001</v>
      </c>
      <c r="E30" s="49">
        <f t="shared" si="1"/>
        <v>0.014728268729669801</v>
      </c>
      <c r="F30" s="54">
        <v>0.752</v>
      </c>
      <c r="G30" s="49">
        <f t="shared" si="2"/>
        <v>0.13556339932434625</v>
      </c>
      <c r="H30" s="49">
        <v>0.0327</v>
      </c>
      <c r="I30" s="49">
        <f t="shared" si="3"/>
        <v>0.003137751914940247</v>
      </c>
      <c r="J30" s="47">
        <v>34.727000000000004</v>
      </c>
      <c r="K30" s="48">
        <v>16.727</v>
      </c>
      <c r="L30" s="48">
        <v>13</v>
      </c>
      <c r="M30" s="48">
        <v>5</v>
      </c>
      <c r="N30" s="47">
        <v>19.475</v>
      </c>
      <c r="O30" s="48">
        <v>5.975</v>
      </c>
      <c r="P30" s="48">
        <v>12.6</v>
      </c>
      <c r="Q30" s="48">
        <v>0.9</v>
      </c>
    </row>
    <row r="31" spans="1:17" ht="4.5" customHeight="1">
      <c r="A31" s="3"/>
      <c r="B31" s="14"/>
      <c r="C31" s="33"/>
      <c r="D31" s="14"/>
      <c r="E31" s="33"/>
      <c r="F31" s="14"/>
      <c r="G31" s="33"/>
      <c r="H31" s="3"/>
      <c r="I31" s="33"/>
      <c r="J31" s="14"/>
      <c r="K31" s="14"/>
      <c r="L31" s="3"/>
      <c r="M31" s="14"/>
      <c r="N31" s="14"/>
      <c r="O31" s="3"/>
      <c r="P31" s="3"/>
      <c r="Q31" s="3"/>
    </row>
    <row r="32" spans="1:9" ht="12.75" customHeight="1">
      <c r="A32" s="4" t="s">
        <v>34</v>
      </c>
      <c r="B32" s="15"/>
      <c r="C32" s="42"/>
      <c r="E32" s="9"/>
      <c r="F32" s="9"/>
      <c r="G32" s="9"/>
      <c r="H32" s="43"/>
      <c r="I32" s="9"/>
    </row>
  </sheetData>
  <printOptions/>
  <pageMargins left="0.7874015748031497" right="0.19" top="0.984251968503937" bottom="0.51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niemik</cp:lastModifiedBy>
  <cp:lastPrinted>2004-11-25T08:28:42Z</cp:lastPrinted>
  <dcterms:created xsi:type="dcterms:W3CDTF">1999-09-30T11:58:17Z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